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8_{1BB436BB-1721-4EF1-81DB-B3258222F09A}" xr6:coauthVersionLast="47" xr6:coauthVersionMax="47" xr10:uidLastSave="{00000000-0000-0000-0000-000000000000}"/>
  <bookViews>
    <workbookView xWindow="0" yWindow="348" windowWidth="19152" windowHeight="9732" activeTab="3" xr2:uid="{00000000-000D-0000-FFFF-FFFF00000000}"/>
  </bookViews>
  <sheets>
    <sheet name="สรุป" sheetId="25" r:id="rId1"/>
    <sheet name="สรุปรายเดือน" sheetId="26" r:id="rId2"/>
    <sheet name="กย.68" sheetId="20" r:id="rId3"/>
    <sheet name="สค.68" sheetId="19" r:id="rId4"/>
    <sheet name="กค.68" sheetId="18" r:id="rId5"/>
    <sheet name="มิย.68" sheetId="15" r:id="rId6"/>
    <sheet name="พค.68 " sheetId="17" r:id="rId7"/>
    <sheet name="เมย.68" sheetId="10" r:id="rId8"/>
    <sheet name="มีค.68" sheetId="14" r:id="rId9"/>
    <sheet name="กพ.68 " sheetId="13" r:id="rId10"/>
    <sheet name="มค.68" sheetId="12" r:id="rId11"/>
    <sheet name="ธค67" sheetId="5" r:id="rId12"/>
    <sheet name="พย.67" sheetId="3" r:id="rId13"/>
    <sheet name="ต.ค. 67" sheetId="4" r:id="rId14"/>
  </sheets>
  <definedNames>
    <definedName name="_xlnm.Print_Area" localSheetId="4">กค.68!$A$1:$P$31</definedName>
    <definedName name="_xlnm.Print_Area" localSheetId="9">'กพ.68 '!$A$1:$P$34</definedName>
    <definedName name="_xlnm.Print_Area" localSheetId="2">กย.68!$A$1:$P$63</definedName>
    <definedName name="_xlnm.Print_Area" localSheetId="13">'ต.ค. 67'!$A$1:$P$120</definedName>
    <definedName name="_xlnm.Print_Area" localSheetId="11">ธค67!$A$1:$P$163</definedName>
    <definedName name="_xlnm.Print_Area" localSheetId="6">'พค.68 '!$A$1:$P$49</definedName>
    <definedName name="_xlnm.Print_Area" localSheetId="12">พย.67!$A$1:$P$139</definedName>
    <definedName name="_xlnm.Print_Area" localSheetId="10">มค.68!$A$1:$P$43</definedName>
    <definedName name="_xlnm.Print_Area" localSheetId="5">มิย.68!$A$1:$P$36</definedName>
    <definedName name="_xlnm.Print_Area" localSheetId="8">มีค.68!$A$1:$P$53</definedName>
    <definedName name="_xlnm.Print_Area" localSheetId="7">เมย.68!$A$1:$P$32</definedName>
    <definedName name="_xlnm.Print_Area" localSheetId="3">สค.68!$A$1:$P$54</definedName>
    <definedName name="_xlnm.Print_Titles" localSheetId="4">กค.68!$1:$5</definedName>
    <definedName name="_xlnm.Print_Titles" localSheetId="9">'กพ.68 '!$1:$5</definedName>
    <definedName name="_xlnm.Print_Titles" localSheetId="2">กย.68!$1:$5</definedName>
    <definedName name="_xlnm.Print_Titles" localSheetId="13">'ต.ค. 67'!$1:$5</definedName>
    <definedName name="_xlnm.Print_Titles" localSheetId="11">ธค67!$1:$5</definedName>
    <definedName name="_xlnm.Print_Titles" localSheetId="6">'พค.68 '!$1:$5</definedName>
    <definedName name="_xlnm.Print_Titles" localSheetId="12">พย.67!$1:$5</definedName>
    <definedName name="_xlnm.Print_Titles" localSheetId="10">มค.68!$1:$5</definedName>
    <definedName name="_xlnm.Print_Titles" localSheetId="5">มิย.68!$1:$5</definedName>
    <definedName name="_xlnm.Print_Titles" localSheetId="8">มีค.68!$1:$5</definedName>
    <definedName name="_xlnm.Print_Titles" localSheetId="7">เมย.68!$1:$5</definedName>
    <definedName name="_xlnm.Print_Titles" localSheetId="3">สค.68!$1:$5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6" i="14" l="1"/>
  <c r="Q12" i="14"/>
  <c r="R12" i="10"/>
  <c r="Q14" i="10"/>
  <c r="Q10" i="10"/>
  <c r="E144" i="14"/>
  <c r="E142" i="14"/>
  <c r="C142" i="14"/>
  <c r="R36" i="14"/>
  <c r="Q34" i="14"/>
  <c r="Q32" i="14"/>
  <c r="Q30" i="14"/>
  <c r="Q28" i="14"/>
  <c r="Q26" i="14"/>
  <c r="Q24" i="14"/>
  <c r="Q22" i="14"/>
  <c r="Q18" i="14"/>
  <c r="Q16" i="14"/>
  <c r="Q14" i="14"/>
  <c r="Q8" i="14"/>
  <c r="F12" i="26"/>
  <c r="C129" i="15"/>
  <c r="F15" i="26"/>
  <c r="C15" i="26"/>
  <c r="C129" i="20"/>
  <c r="H69" i="20"/>
  <c r="J69" i="20" s="1"/>
  <c r="J126" i="20"/>
  <c r="E126" i="20"/>
  <c r="H127" i="20" s="1"/>
  <c r="J127" i="20" s="1"/>
  <c r="E124" i="20"/>
  <c r="H125" i="20" s="1"/>
  <c r="J125" i="20" s="1"/>
  <c r="E122" i="20"/>
  <c r="H123" i="20" s="1"/>
  <c r="J123" i="20" s="1"/>
  <c r="J120" i="20"/>
  <c r="E120" i="20"/>
  <c r="H121" i="20" s="1"/>
  <c r="J121" i="20" s="1"/>
  <c r="E118" i="20"/>
  <c r="H119" i="20" s="1"/>
  <c r="J119" i="20" s="1"/>
  <c r="E116" i="20"/>
  <c r="H117" i="20" s="1"/>
  <c r="J117" i="20" s="1"/>
  <c r="E114" i="20"/>
  <c r="H115" i="20" s="1"/>
  <c r="J115" i="20" s="1"/>
  <c r="E112" i="20"/>
  <c r="H113" i="20" s="1"/>
  <c r="J113" i="20" s="1"/>
  <c r="E110" i="20"/>
  <c r="H111" i="20" s="1"/>
  <c r="J111" i="20" s="1"/>
  <c r="E108" i="20"/>
  <c r="H109" i="20" s="1"/>
  <c r="J109" i="20" s="1"/>
  <c r="E106" i="20"/>
  <c r="H107" i="20" s="1"/>
  <c r="J107" i="20" s="1"/>
  <c r="E104" i="20"/>
  <c r="H105" i="20" s="1"/>
  <c r="J105" i="20" s="1"/>
  <c r="E102" i="20"/>
  <c r="H103" i="20" s="1"/>
  <c r="J103" i="20" s="1"/>
  <c r="E100" i="20"/>
  <c r="H101" i="20" s="1"/>
  <c r="J101" i="20" s="1"/>
  <c r="E98" i="20"/>
  <c r="H99" i="20" s="1"/>
  <c r="J99" i="20" s="1"/>
  <c r="E96" i="20"/>
  <c r="H97" i="20" s="1"/>
  <c r="J97" i="20" s="1"/>
  <c r="E94" i="20"/>
  <c r="H95" i="20" s="1"/>
  <c r="J95" i="20" s="1"/>
  <c r="E92" i="20"/>
  <c r="H93" i="20" s="1"/>
  <c r="J93" i="20" s="1"/>
  <c r="E90" i="20"/>
  <c r="H91" i="20" s="1"/>
  <c r="J91" i="20" s="1"/>
  <c r="E88" i="20"/>
  <c r="H89" i="20" s="1"/>
  <c r="J89" i="20" s="1"/>
  <c r="E86" i="20"/>
  <c r="H87" i="20" s="1"/>
  <c r="E84" i="20"/>
  <c r="H85" i="20" s="1"/>
  <c r="J85" i="20" s="1"/>
  <c r="E82" i="20"/>
  <c r="J83" i="20" s="1"/>
  <c r="E80" i="20"/>
  <c r="J81" i="20" s="1"/>
  <c r="E78" i="20"/>
  <c r="J79" i="20" s="1"/>
  <c r="E76" i="20"/>
  <c r="H77" i="20" s="1"/>
  <c r="J77" i="20" s="1"/>
  <c r="E74" i="20"/>
  <c r="H75" i="20" s="1"/>
  <c r="J75" i="20" s="1"/>
  <c r="E72" i="20"/>
  <c r="H73" i="20" s="1"/>
  <c r="J73" i="20" s="1"/>
  <c r="E70" i="20"/>
  <c r="H71" i="20" s="1"/>
  <c r="J71" i="20" s="1"/>
  <c r="H67" i="20"/>
  <c r="J67" i="20" s="1"/>
  <c r="E64" i="20"/>
  <c r="H65" i="20" s="1"/>
  <c r="J65" i="20" s="1"/>
  <c r="E62" i="20"/>
  <c r="H63" i="20" s="1"/>
  <c r="J63" i="20" s="1"/>
  <c r="E60" i="20"/>
  <c r="H61" i="20" s="1"/>
  <c r="J61" i="20" s="1"/>
  <c r="H59" i="20"/>
  <c r="J59" i="20" s="1"/>
  <c r="E56" i="20"/>
  <c r="H57" i="20" s="1"/>
  <c r="J57" i="20" s="1"/>
  <c r="E54" i="20"/>
  <c r="H55" i="20" s="1"/>
  <c r="J55" i="20" s="1"/>
  <c r="E52" i="20"/>
  <c r="J53" i="20" s="1"/>
  <c r="E50" i="20"/>
  <c r="H51" i="20" s="1"/>
  <c r="J51" i="20" s="1"/>
  <c r="H49" i="20"/>
  <c r="J49" i="20" s="1"/>
  <c r="H47" i="20"/>
  <c r="J47" i="20" s="1"/>
  <c r="H45" i="20"/>
  <c r="J45" i="20" s="1"/>
  <c r="J43" i="20"/>
  <c r="H43" i="20"/>
  <c r="H41" i="20"/>
  <c r="J41" i="20" s="1"/>
  <c r="H39" i="20"/>
  <c r="J39" i="20" s="1"/>
  <c r="H37" i="20"/>
  <c r="J37" i="20" s="1"/>
  <c r="H35" i="20"/>
  <c r="J35" i="20" s="1"/>
  <c r="H33" i="20"/>
  <c r="J33" i="20" s="1"/>
  <c r="H31" i="20"/>
  <c r="J31" i="20" s="1"/>
  <c r="H29" i="20"/>
  <c r="J29" i="20" s="1"/>
  <c r="J27" i="20"/>
  <c r="H27" i="20"/>
  <c r="H25" i="20"/>
  <c r="J25" i="20" s="1"/>
  <c r="H23" i="20"/>
  <c r="J23" i="20" s="1"/>
  <c r="F14" i="26"/>
  <c r="C14" i="26"/>
  <c r="C153" i="19"/>
  <c r="F11" i="26"/>
  <c r="C11" i="26"/>
  <c r="C10" i="26"/>
  <c r="C108" i="10"/>
  <c r="C117" i="17"/>
  <c r="F10" i="26"/>
  <c r="J139" i="14"/>
  <c r="E136" i="14"/>
  <c r="H139" i="14"/>
  <c r="E138" i="14"/>
  <c r="J137" i="14"/>
  <c r="H137" i="14"/>
  <c r="J93" i="14"/>
  <c r="H93" i="14"/>
  <c r="E92" i="14"/>
  <c r="H91" i="14"/>
  <c r="J91" i="14" s="1"/>
  <c r="E88" i="14"/>
  <c r="H89" i="14" s="1"/>
  <c r="J89" i="14" s="1"/>
  <c r="F8" i="26"/>
  <c r="F9" i="26"/>
  <c r="C8" i="26"/>
  <c r="E120" i="13"/>
  <c r="C120" i="13"/>
  <c r="H119" i="13"/>
  <c r="J119" i="13" s="1"/>
  <c r="J118" i="13"/>
  <c r="E118" i="13"/>
  <c r="H117" i="13"/>
  <c r="J117" i="13" s="1"/>
  <c r="E114" i="13"/>
  <c r="H115" i="13" s="1"/>
  <c r="J115" i="13" s="1"/>
  <c r="E112" i="13"/>
  <c r="H113" i="13" s="1"/>
  <c r="J113" i="13" s="1"/>
  <c r="E110" i="13"/>
  <c r="H111" i="13" s="1"/>
  <c r="J111" i="13" s="1"/>
  <c r="E108" i="13"/>
  <c r="H109" i="13" s="1"/>
  <c r="J109" i="13" s="1"/>
  <c r="E106" i="13"/>
  <c r="H107" i="13" s="1"/>
  <c r="J107" i="13" s="1"/>
  <c r="E104" i="13"/>
  <c r="H105" i="13" s="1"/>
  <c r="J105" i="13" s="1"/>
  <c r="E102" i="13"/>
  <c r="H103" i="13" s="1"/>
  <c r="J103" i="13" s="1"/>
  <c r="E100" i="13"/>
  <c r="H101" i="13" s="1"/>
  <c r="J101" i="13" s="1"/>
  <c r="E98" i="13"/>
  <c r="H99" i="13" s="1"/>
  <c r="J99" i="13" s="1"/>
  <c r="E96" i="13"/>
  <c r="H97" i="13" s="1"/>
  <c r="J97" i="13" s="1"/>
  <c r="E94" i="13"/>
  <c r="H95" i="13" s="1"/>
  <c r="J95" i="13" s="1"/>
  <c r="E92" i="13"/>
  <c r="H93" i="13" s="1"/>
  <c r="J93" i="13" s="1"/>
  <c r="E90" i="13"/>
  <c r="H91" i="13" s="1"/>
  <c r="J91" i="13" s="1"/>
  <c r="E88" i="13"/>
  <c r="H89" i="13" s="1"/>
  <c r="J89" i="13" s="1"/>
  <c r="E86" i="13"/>
  <c r="H87" i="13" s="1"/>
  <c r="J87" i="13" s="1"/>
  <c r="E84" i="13"/>
  <c r="H85" i="13" s="1"/>
  <c r="J85" i="13" s="1"/>
  <c r="E82" i="13"/>
  <c r="H83" i="13" s="1"/>
  <c r="J83" i="13" s="1"/>
  <c r="E80" i="13"/>
  <c r="H81" i="13" s="1"/>
  <c r="J81" i="13" s="1"/>
  <c r="E78" i="13"/>
  <c r="H79" i="13" s="1"/>
  <c r="J79" i="13" s="1"/>
  <c r="E76" i="13"/>
  <c r="H77" i="13" s="1"/>
  <c r="J77" i="13" s="1"/>
  <c r="E74" i="13"/>
  <c r="J75" i="13" s="1"/>
  <c r="E72" i="13"/>
  <c r="H73" i="13" s="1"/>
  <c r="J73" i="13" s="1"/>
  <c r="E70" i="13"/>
  <c r="H71" i="13" s="1"/>
  <c r="J71" i="13" s="1"/>
  <c r="H69" i="13"/>
  <c r="J69" i="13" s="1"/>
  <c r="E66" i="13"/>
  <c r="H67" i="13" s="1"/>
  <c r="J67" i="13" s="1"/>
  <c r="E64" i="13"/>
  <c r="H65" i="13" s="1"/>
  <c r="J65" i="13" s="1"/>
  <c r="E62" i="13"/>
  <c r="H63" i="13" s="1"/>
  <c r="J63" i="13" s="1"/>
  <c r="H61" i="13"/>
  <c r="J61" i="13" s="1"/>
  <c r="E58" i="13"/>
  <c r="H59" i="13" s="1"/>
  <c r="J59" i="13" s="1"/>
  <c r="E56" i="13"/>
  <c r="H57" i="13" s="1"/>
  <c r="J57" i="13" s="1"/>
  <c r="H55" i="13"/>
  <c r="J55" i="13" s="1"/>
  <c r="E52" i="13"/>
  <c r="H53" i="13" s="1"/>
  <c r="J53" i="13" s="1"/>
  <c r="E50" i="13"/>
  <c r="H51" i="13" s="1"/>
  <c r="J51" i="13" s="1"/>
  <c r="E48" i="13"/>
  <c r="H49" i="13" s="1"/>
  <c r="J49" i="13" s="1"/>
  <c r="E46" i="13"/>
  <c r="H47" i="13" s="1"/>
  <c r="E44" i="13"/>
  <c r="J45" i="13" s="1"/>
  <c r="E42" i="13"/>
  <c r="H43" i="13" s="1"/>
  <c r="J43" i="13" s="1"/>
  <c r="H41" i="13"/>
  <c r="J41" i="13" s="1"/>
  <c r="E128" i="12"/>
  <c r="J124" i="12"/>
  <c r="H124" i="12"/>
  <c r="E77" i="12"/>
  <c r="H78" i="12" s="1"/>
  <c r="J78" i="12" s="1"/>
  <c r="F7" i="26"/>
  <c r="C128" i="12"/>
  <c r="J127" i="15"/>
  <c r="H127" i="15"/>
  <c r="E126" i="15"/>
  <c r="E129" i="15" s="1"/>
  <c r="C12" i="26" s="1"/>
  <c r="J125" i="15"/>
  <c r="H125" i="15"/>
  <c r="E124" i="15"/>
  <c r="J123" i="15"/>
  <c r="H123" i="15"/>
  <c r="E122" i="15"/>
  <c r="J121" i="15"/>
  <c r="H121" i="15"/>
  <c r="E120" i="15"/>
  <c r="J119" i="15"/>
  <c r="H119" i="15"/>
  <c r="E118" i="15"/>
  <c r="J117" i="15"/>
  <c r="H117" i="15"/>
  <c r="E116" i="15"/>
  <c r="J115" i="15"/>
  <c r="H115" i="15"/>
  <c r="E114" i="15"/>
  <c r="J113" i="15"/>
  <c r="H113" i="15"/>
  <c r="E112" i="15"/>
  <c r="J111" i="15"/>
  <c r="H111" i="15"/>
  <c r="E110" i="15"/>
  <c r="J109" i="15"/>
  <c r="H109" i="15"/>
  <c r="E108" i="15"/>
  <c r="J107" i="15"/>
  <c r="H107" i="15"/>
  <c r="E106" i="15"/>
  <c r="J105" i="15"/>
  <c r="H105" i="15"/>
  <c r="E104" i="15"/>
  <c r="J103" i="15"/>
  <c r="H103" i="15"/>
  <c r="E102" i="15"/>
  <c r="J101" i="15"/>
  <c r="H101" i="15"/>
  <c r="E100" i="15"/>
  <c r="J99" i="15"/>
  <c r="H99" i="15"/>
  <c r="E98" i="15"/>
  <c r="J97" i="15"/>
  <c r="H97" i="15"/>
  <c r="E96" i="15"/>
  <c r="J95" i="15"/>
  <c r="H95" i="15"/>
  <c r="E94" i="15"/>
  <c r="J93" i="15"/>
  <c r="H93" i="15"/>
  <c r="E92" i="15"/>
  <c r="J91" i="15"/>
  <c r="H91" i="15"/>
  <c r="E90" i="15"/>
  <c r="J89" i="15"/>
  <c r="H89" i="15"/>
  <c r="E88" i="15"/>
  <c r="J87" i="15"/>
  <c r="H87" i="15"/>
  <c r="E86" i="15"/>
  <c r="J85" i="15"/>
  <c r="H85" i="15"/>
  <c r="E84" i="15"/>
  <c r="J83" i="15"/>
  <c r="H83" i="15"/>
  <c r="E82" i="15"/>
  <c r="J81" i="15"/>
  <c r="H81" i="15"/>
  <c r="E80" i="15"/>
  <c r="J79" i="15"/>
  <c r="H79" i="15"/>
  <c r="E78" i="15"/>
  <c r="J77" i="15"/>
  <c r="H77" i="15"/>
  <c r="E76" i="15"/>
  <c r="J75" i="15"/>
  <c r="H75" i="15"/>
  <c r="E74" i="15"/>
  <c r="J73" i="15"/>
  <c r="H73" i="15"/>
  <c r="E72" i="15"/>
  <c r="J71" i="15"/>
  <c r="H71" i="15"/>
  <c r="E70" i="15"/>
  <c r="J69" i="15"/>
  <c r="H69" i="15"/>
  <c r="E68" i="15"/>
  <c r="J67" i="15"/>
  <c r="H67" i="15"/>
  <c r="E66" i="15"/>
  <c r="J65" i="15"/>
  <c r="H65" i="15"/>
  <c r="E64" i="15"/>
  <c r="J63" i="15"/>
  <c r="H63" i="15"/>
  <c r="E62" i="15"/>
  <c r="J61" i="15"/>
  <c r="H61" i="15"/>
  <c r="E60" i="15"/>
  <c r="J59" i="15"/>
  <c r="H59" i="15"/>
  <c r="E58" i="15"/>
  <c r="J57" i="15"/>
  <c r="H57" i="15"/>
  <c r="E56" i="15"/>
  <c r="J55" i="15"/>
  <c r="H55" i="15"/>
  <c r="E54" i="15"/>
  <c r="J53" i="15"/>
  <c r="H53" i="15"/>
  <c r="E52" i="15"/>
  <c r="J51" i="15"/>
  <c r="H51" i="15"/>
  <c r="E50" i="15"/>
  <c r="J49" i="15"/>
  <c r="H49" i="15"/>
  <c r="E48" i="15"/>
  <c r="H21" i="15"/>
  <c r="H17" i="15"/>
  <c r="J17" i="15" s="1"/>
  <c r="J16" i="15"/>
  <c r="E16" i="15"/>
  <c r="J14" i="15"/>
  <c r="J12" i="15"/>
  <c r="I11" i="15"/>
  <c r="K11" i="15" s="1"/>
  <c r="H11" i="15"/>
  <c r="J11" i="15" s="1"/>
  <c r="J10" i="15"/>
  <c r="E10" i="15"/>
  <c r="I9" i="15"/>
  <c r="J8" i="15"/>
  <c r="J115" i="17"/>
  <c r="H115" i="17"/>
  <c r="E114" i="17"/>
  <c r="J113" i="17"/>
  <c r="H113" i="17"/>
  <c r="E112" i="17"/>
  <c r="J111" i="17"/>
  <c r="H111" i="17"/>
  <c r="E110" i="17"/>
  <c r="J109" i="17"/>
  <c r="H109" i="17"/>
  <c r="E108" i="17"/>
  <c r="J107" i="17"/>
  <c r="H107" i="17"/>
  <c r="E106" i="17"/>
  <c r="J105" i="17"/>
  <c r="H105" i="17"/>
  <c r="E104" i="17"/>
  <c r="J103" i="17"/>
  <c r="H103" i="17"/>
  <c r="E102" i="17"/>
  <c r="J101" i="17"/>
  <c r="H101" i="17"/>
  <c r="E100" i="17"/>
  <c r="J99" i="17"/>
  <c r="H99" i="17"/>
  <c r="E98" i="17"/>
  <c r="J97" i="17"/>
  <c r="H97" i="17"/>
  <c r="E96" i="17"/>
  <c r="J95" i="17"/>
  <c r="H95" i="17"/>
  <c r="E94" i="17"/>
  <c r="J93" i="17"/>
  <c r="H93" i="17"/>
  <c r="E92" i="17"/>
  <c r="J91" i="17"/>
  <c r="H91" i="17"/>
  <c r="E90" i="17"/>
  <c r="J89" i="17"/>
  <c r="H89" i="17"/>
  <c r="E88" i="17"/>
  <c r="J87" i="17"/>
  <c r="H87" i="17"/>
  <c r="E86" i="17"/>
  <c r="J85" i="17"/>
  <c r="H85" i="17"/>
  <c r="E84" i="17"/>
  <c r="J83" i="17"/>
  <c r="H83" i="17"/>
  <c r="E82" i="17"/>
  <c r="J81" i="17"/>
  <c r="H81" i="17"/>
  <c r="E80" i="17"/>
  <c r="J79" i="17"/>
  <c r="H79" i="17"/>
  <c r="E78" i="17"/>
  <c r="J77" i="17"/>
  <c r="H77" i="17"/>
  <c r="E76" i="17"/>
  <c r="J75" i="17"/>
  <c r="H75" i="17"/>
  <c r="E74" i="17"/>
  <c r="J73" i="17"/>
  <c r="H73" i="17"/>
  <c r="E72" i="17"/>
  <c r="J71" i="17"/>
  <c r="H71" i="17"/>
  <c r="E70" i="17"/>
  <c r="J69" i="17"/>
  <c r="H69" i="17"/>
  <c r="E68" i="17"/>
  <c r="J67" i="17"/>
  <c r="H67" i="17"/>
  <c r="E66" i="17"/>
  <c r="J65" i="17"/>
  <c r="H65" i="17"/>
  <c r="E64" i="17"/>
  <c r="J63" i="17"/>
  <c r="H63" i="17"/>
  <c r="E62" i="17"/>
  <c r="J61" i="17"/>
  <c r="H61" i="17"/>
  <c r="E60" i="17"/>
  <c r="J59" i="17"/>
  <c r="H59" i="17"/>
  <c r="E58" i="17"/>
  <c r="J57" i="17"/>
  <c r="H57" i="17"/>
  <c r="E56" i="17"/>
  <c r="J55" i="17"/>
  <c r="H55" i="17"/>
  <c r="E54" i="17"/>
  <c r="J53" i="17"/>
  <c r="H53" i="17"/>
  <c r="E52" i="17"/>
  <c r="J51" i="17"/>
  <c r="H51" i="17"/>
  <c r="E50" i="17"/>
  <c r="J49" i="17"/>
  <c r="H49" i="17"/>
  <c r="E48" i="17"/>
  <c r="J47" i="17"/>
  <c r="H47" i="17"/>
  <c r="E46" i="17"/>
  <c r="J45" i="17"/>
  <c r="H45" i="17"/>
  <c r="E44" i="17"/>
  <c r="J43" i="17"/>
  <c r="H43" i="17"/>
  <c r="E42" i="17"/>
  <c r="J41" i="17"/>
  <c r="H41" i="17"/>
  <c r="E40" i="17"/>
  <c r="E117" i="17" s="1"/>
  <c r="J19" i="17"/>
  <c r="J18" i="17"/>
  <c r="E18" i="17"/>
  <c r="J16" i="17"/>
  <c r="J15" i="17"/>
  <c r="J14" i="17"/>
  <c r="H13" i="17"/>
  <c r="J13" i="17" s="1"/>
  <c r="J12" i="17"/>
  <c r="E12" i="17"/>
  <c r="J11" i="17"/>
  <c r="I11" i="17"/>
  <c r="K11" i="17" s="1"/>
  <c r="J10" i="17"/>
  <c r="I9" i="17"/>
  <c r="K9" i="17" s="1"/>
  <c r="J8" i="17"/>
  <c r="J107" i="10"/>
  <c r="H107" i="10"/>
  <c r="E106" i="10"/>
  <c r="J105" i="10"/>
  <c r="H105" i="10"/>
  <c r="E104" i="10"/>
  <c r="J103" i="10"/>
  <c r="H103" i="10"/>
  <c r="E102" i="10"/>
  <c r="J101" i="10"/>
  <c r="H101" i="10"/>
  <c r="E100" i="10"/>
  <c r="J99" i="10"/>
  <c r="H99" i="10"/>
  <c r="E98" i="10"/>
  <c r="J97" i="10"/>
  <c r="H97" i="10"/>
  <c r="E96" i="10"/>
  <c r="J95" i="10"/>
  <c r="H95" i="10"/>
  <c r="E94" i="10"/>
  <c r="J93" i="10"/>
  <c r="H93" i="10"/>
  <c r="E92" i="10"/>
  <c r="J91" i="10"/>
  <c r="H91" i="10"/>
  <c r="E90" i="10"/>
  <c r="J89" i="10"/>
  <c r="H89" i="10"/>
  <c r="E88" i="10"/>
  <c r="J87" i="10"/>
  <c r="H87" i="10"/>
  <c r="E86" i="10"/>
  <c r="J85" i="10"/>
  <c r="H85" i="10"/>
  <c r="E84" i="10"/>
  <c r="J83" i="10"/>
  <c r="H83" i="10"/>
  <c r="E82" i="10"/>
  <c r="J81" i="10"/>
  <c r="H81" i="10"/>
  <c r="E80" i="10"/>
  <c r="J79" i="10"/>
  <c r="H79" i="10"/>
  <c r="E78" i="10"/>
  <c r="J77" i="10"/>
  <c r="H77" i="10"/>
  <c r="E76" i="10"/>
  <c r="J75" i="10"/>
  <c r="H75" i="10"/>
  <c r="E74" i="10"/>
  <c r="J73" i="10"/>
  <c r="H73" i="10"/>
  <c r="E72" i="10"/>
  <c r="J71" i="10"/>
  <c r="H71" i="10"/>
  <c r="E70" i="10"/>
  <c r="J69" i="10"/>
  <c r="H69" i="10"/>
  <c r="E68" i="10"/>
  <c r="J67" i="10"/>
  <c r="H67" i="10"/>
  <c r="E66" i="10"/>
  <c r="J65" i="10"/>
  <c r="H65" i="10"/>
  <c r="E64" i="10"/>
  <c r="J63" i="10"/>
  <c r="H63" i="10"/>
  <c r="E62" i="10"/>
  <c r="J61" i="10"/>
  <c r="H61" i="10"/>
  <c r="E60" i="10"/>
  <c r="J59" i="10"/>
  <c r="H59" i="10"/>
  <c r="E58" i="10"/>
  <c r="J57" i="10"/>
  <c r="H57" i="10"/>
  <c r="E56" i="10"/>
  <c r="J55" i="10"/>
  <c r="H55" i="10"/>
  <c r="E54" i="10"/>
  <c r="J53" i="10"/>
  <c r="H53" i="10"/>
  <c r="E52" i="10"/>
  <c r="J51" i="10"/>
  <c r="H51" i="10"/>
  <c r="E50" i="10"/>
  <c r="J49" i="10"/>
  <c r="H49" i="10"/>
  <c r="E48" i="10"/>
  <c r="J47" i="10"/>
  <c r="H47" i="10"/>
  <c r="E46" i="10"/>
  <c r="J45" i="10"/>
  <c r="H45" i="10"/>
  <c r="E44" i="10"/>
  <c r="J43" i="10"/>
  <c r="H43" i="10"/>
  <c r="E42" i="10"/>
  <c r="J41" i="10"/>
  <c r="H41" i="10"/>
  <c r="E40" i="10"/>
  <c r="J39" i="10"/>
  <c r="H39" i="10"/>
  <c r="E38" i="10"/>
  <c r="J37" i="10"/>
  <c r="H37" i="10"/>
  <c r="E36" i="10"/>
  <c r="J35" i="10"/>
  <c r="H35" i="10"/>
  <c r="E34" i="10"/>
  <c r="J33" i="10"/>
  <c r="H33" i="10"/>
  <c r="E32" i="10"/>
  <c r="J31" i="10"/>
  <c r="H31" i="10"/>
  <c r="E30" i="10"/>
  <c r="J29" i="10"/>
  <c r="H29" i="10"/>
  <c r="E28" i="10"/>
  <c r="J27" i="10"/>
  <c r="H27" i="10"/>
  <c r="E26" i="10"/>
  <c r="J14" i="10"/>
  <c r="J13" i="10"/>
  <c r="I13" i="10"/>
  <c r="K13" i="10" s="1"/>
  <c r="H13" i="10"/>
  <c r="J12" i="10"/>
  <c r="E12" i="10"/>
  <c r="J10" i="10"/>
  <c r="I9" i="10"/>
  <c r="K9" i="10" s="1"/>
  <c r="H9" i="10"/>
  <c r="J9" i="10" s="1"/>
  <c r="J8" i="10"/>
  <c r="E8" i="10"/>
  <c r="E108" i="10" s="1"/>
  <c r="E129" i="20" l="1"/>
  <c r="H83" i="20"/>
  <c r="J87" i="20"/>
  <c r="H79" i="20"/>
  <c r="H53" i="20"/>
  <c r="H81" i="20"/>
  <c r="J47" i="13"/>
  <c r="H45" i="13"/>
  <c r="H75" i="13"/>
  <c r="H89" i="19"/>
  <c r="J89" i="19" s="1"/>
  <c r="E86" i="19"/>
  <c r="H87" i="19" s="1"/>
  <c r="J87" i="19" s="1"/>
  <c r="J150" i="19"/>
  <c r="E150" i="19"/>
  <c r="E148" i="19"/>
  <c r="H149" i="19" s="1"/>
  <c r="J149" i="19" s="1"/>
  <c r="E146" i="19"/>
  <c r="H147" i="19" s="1"/>
  <c r="J147" i="19" s="1"/>
  <c r="E144" i="19"/>
  <c r="H145" i="19" s="1"/>
  <c r="J145" i="19" s="1"/>
  <c r="J142" i="19"/>
  <c r="E142" i="19"/>
  <c r="H143" i="19" s="1"/>
  <c r="J143" i="19" s="1"/>
  <c r="E140" i="19"/>
  <c r="H141" i="19" s="1"/>
  <c r="J141" i="19" s="1"/>
  <c r="E138" i="19"/>
  <c r="H139" i="19" s="1"/>
  <c r="J139" i="19" s="1"/>
  <c r="E136" i="19"/>
  <c r="H137" i="19" s="1"/>
  <c r="J137" i="19" s="1"/>
  <c r="E134" i="19"/>
  <c r="H135" i="19" s="1"/>
  <c r="J135" i="19" s="1"/>
  <c r="E132" i="19"/>
  <c r="H133" i="19" s="1"/>
  <c r="J133" i="19" s="1"/>
  <c r="E130" i="19"/>
  <c r="H131" i="19" s="1"/>
  <c r="J131" i="19" s="1"/>
  <c r="E128" i="19"/>
  <c r="H129" i="19" s="1"/>
  <c r="J129" i="19" s="1"/>
  <c r="E126" i="19"/>
  <c r="H127" i="19" s="1"/>
  <c r="J127" i="19" s="1"/>
  <c r="E124" i="19"/>
  <c r="H125" i="19" s="1"/>
  <c r="J125" i="19" s="1"/>
  <c r="E122" i="19"/>
  <c r="H123" i="19" s="1"/>
  <c r="J123" i="19" s="1"/>
  <c r="E120" i="19"/>
  <c r="H121" i="19" s="1"/>
  <c r="J121" i="19" s="1"/>
  <c r="E118" i="19"/>
  <c r="H119" i="19" s="1"/>
  <c r="J119" i="19" s="1"/>
  <c r="E116" i="19"/>
  <c r="H117" i="19" s="1"/>
  <c r="J117" i="19" s="1"/>
  <c r="E114" i="19"/>
  <c r="H115" i="19" s="1"/>
  <c r="J115" i="19" s="1"/>
  <c r="E112" i="19"/>
  <c r="H113" i="19" s="1"/>
  <c r="J113" i="19" s="1"/>
  <c r="E110" i="19"/>
  <c r="H111" i="19" s="1"/>
  <c r="J111" i="19" s="1"/>
  <c r="E108" i="19"/>
  <c r="H109" i="19" s="1"/>
  <c r="J109" i="19" s="1"/>
  <c r="E106" i="19"/>
  <c r="J107" i="19" s="1"/>
  <c r="E104" i="19"/>
  <c r="H105" i="19" s="1"/>
  <c r="J105" i="19" s="1"/>
  <c r="E102" i="19"/>
  <c r="J103" i="19" s="1"/>
  <c r="E100" i="19"/>
  <c r="J101" i="19" s="1"/>
  <c r="E98" i="19"/>
  <c r="J99" i="19" s="1"/>
  <c r="E96" i="19"/>
  <c r="H97" i="19" s="1"/>
  <c r="J97" i="19" s="1"/>
  <c r="E94" i="19"/>
  <c r="H95" i="19" s="1"/>
  <c r="J95" i="19" s="1"/>
  <c r="E92" i="19"/>
  <c r="H93" i="19" s="1"/>
  <c r="J93" i="19" s="1"/>
  <c r="E90" i="19"/>
  <c r="H91" i="19" s="1"/>
  <c r="J91" i="19" s="1"/>
  <c r="E84" i="19"/>
  <c r="H85" i="19" s="1"/>
  <c r="J85" i="19" s="1"/>
  <c r="E82" i="19"/>
  <c r="H83" i="19" s="1"/>
  <c r="J83" i="19" s="1"/>
  <c r="H81" i="19"/>
  <c r="J81" i="19" s="1"/>
  <c r="E78" i="19"/>
  <c r="H79" i="19" s="1"/>
  <c r="J79" i="19" s="1"/>
  <c r="E76" i="19"/>
  <c r="H77" i="19" s="1"/>
  <c r="J77" i="19" s="1"/>
  <c r="E74" i="19"/>
  <c r="H75" i="19" s="1"/>
  <c r="J75" i="19" s="1"/>
  <c r="E72" i="19"/>
  <c r="J73" i="19" s="1"/>
  <c r="E70" i="19"/>
  <c r="H71" i="19" s="1"/>
  <c r="J71" i="19" s="1"/>
  <c r="H69" i="19"/>
  <c r="J69" i="19" s="1"/>
  <c r="J140" i="14"/>
  <c r="E140" i="14"/>
  <c r="H141" i="14" s="1"/>
  <c r="J141" i="14" s="1"/>
  <c r="E134" i="14"/>
  <c r="H135" i="14" s="1"/>
  <c r="J135" i="14" s="1"/>
  <c r="E132" i="14"/>
  <c r="H133" i="14" s="1"/>
  <c r="J133" i="14" s="1"/>
  <c r="H131" i="14"/>
  <c r="J131" i="14" s="1"/>
  <c r="E128" i="14"/>
  <c r="H129" i="14" s="1"/>
  <c r="J129" i="14" s="1"/>
  <c r="E126" i="14"/>
  <c r="H127" i="14" s="1"/>
  <c r="J127" i="14" s="1"/>
  <c r="E124" i="14"/>
  <c r="H125" i="14" s="1"/>
  <c r="J125" i="14" s="1"/>
  <c r="E122" i="14"/>
  <c r="H123" i="14" s="1"/>
  <c r="J123" i="14" s="1"/>
  <c r="E120" i="14"/>
  <c r="H121" i="14" s="1"/>
  <c r="J121" i="14" s="1"/>
  <c r="E118" i="14"/>
  <c r="H119" i="14" s="1"/>
  <c r="J119" i="14" s="1"/>
  <c r="E116" i="14"/>
  <c r="H117" i="14" s="1"/>
  <c r="J117" i="14" s="1"/>
  <c r="E114" i="14"/>
  <c r="H115" i="14" s="1"/>
  <c r="J115" i="14" s="1"/>
  <c r="E112" i="14"/>
  <c r="H113" i="14" s="1"/>
  <c r="J113" i="14" s="1"/>
  <c r="E110" i="14"/>
  <c r="H111" i="14" s="1"/>
  <c r="J111" i="14" s="1"/>
  <c r="E108" i="14"/>
  <c r="H109" i="14" s="1"/>
  <c r="J109" i="14" s="1"/>
  <c r="E106" i="14"/>
  <c r="H107" i="14" s="1"/>
  <c r="J107" i="14" s="1"/>
  <c r="E104" i="14"/>
  <c r="H105" i="14" s="1"/>
  <c r="J105" i="14" s="1"/>
  <c r="E102" i="14"/>
  <c r="H103" i="14" s="1"/>
  <c r="J103" i="14" s="1"/>
  <c r="E100" i="14"/>
  <c r="H101" i="14" s="1"/>
  <c r="J101" i="14" s="1"/>
  <c r="E98" i="14"/>
  <c r="H99" i="14" s="1"/>
  <c r="J99" i="14" s="1"/>
  <c r="E96" i="14"/>
  <c r="J97" i="14" s="1"/>
  <c r="E94" i="14"/>
  <c r="H95" i="14" s="1"/>
  <c r="J95" i="14" s="1"/>
  <c r="H87" i="14"/>
  <c r="J87" i="14" s="1"/>
  <c r="E84" i="14"/>
  <c r="H85" i="14" s="1"/>
  <c r="J85" i="14" s="1"/>
  <c r="E82" i="14"/>
  <c r="H83" i="14" s="1"/>
  <c r="J83" i="14" s="1"/>
  <c r="E80" i="14"/>
  <c r="H81" i="14" s="1"/>
  <c r="J81" i="14" s="1"/>
  <c r="E78" i="14"/>
  <c r="H79" i="14" s="1"/>
  <c r="J79" i="14" s="1"/>
  <c r="H77" i="14"/>
  <c r="J77" i="14" s="1"/>
  <c r="E74" i="14"/>
  <c r="H75" i="14" s="1"/>
  <c r="J75" i="14" s="1"/>
  <c r="E72" i="14"/>
  <c r="H73" i="14" s="1"/>
  <c r="J73" i="14" s="1"/>
  <c r="H71" i="14"/>
  <c r="J71" i="14" s="1"/>
  <c r="E68" i="14"/>
  <c r="H69" i="14" s="1"/>
  <c r="J69" i="14" s="1"/>
  <c r="E66" i="14"/>
  <c r="H67" i="14" s="1"/>
  <c r="J67" i="14" s="1"/>
  <c r="E64" i="14"/>
  <c r="H65" i="14" s="1"/>
  <c r="J65" i="14" s="1"/>
  <c r="E62" i="14"/>
  <c r="J63" i="14" s="1"/>
  <c r="E60" i="14"/>
  <c r="J61" i="14" s="1"/>
  <c r="E58" i="14"/>
  <c r="H59" i="14" s="1"/>
  <c r="J59" i="14" s="1"/>
  <c r="H57" i="14"/>
  <c r="J57" i="14" s="1"/>
  <c r="J125" i="12"/>
  <c r="E125" i="12"/>
  <c r="E121" i="12"/>
  <c r="H122" i="12" s="1"/>
  <c r="J122" i="12" s="1"/>
  <c r="E119" i="12"/>
  <c r="H120" i="12" s="1"/>
  <c r="J120" i="12" s="1"/>
  <c r="E117" i="12"/>
  <c r="H118" i="12" s="1"/>
  <c r="J118" i="12" s="1"/>
  <c r="E115" i="12"/>
  <c r="H116" i="12" s="1"/>
  <c r="J116" i="12" s="1"/>
  <c r="E113" i="12"/>
  <c r="H114" i="12" s="1"/>
  <c r="J114" i="12" s="1"/>
  <c r="E111" i="12"/>
  <c r="H112" i="12" s="1"/>
  <c r="J112" i="12" s="1"/>
  <c r="E109" i="12"/>
  <c r="H110" i="12" s="1"/>
  <c r="J110" i="12" s="1"/>
  <c r="E107" i="12"/>
  <c r="H108" i="12" s="1"/>
  <c r="J108" i="12" s="1"/>
  <c r="E105" i="12"/>
  <c r="H106" i="12" s="1"/>
  <c r="J106" i="12" s="1"/>
  <c r="E103" i="12"/>
  <c r="H104" i="12" s="1"/>
  <c r="J104" i="12" s="1"/>
  <c r="E101" i="12"/>
  <c r="H102" i="12" s="1"/>
  <c r="J102" i="12" s="1"/>
  <c r="E99" i="12"/>
  <c r="H100" i="12" s="1"/>
  <c r="J100" i="12" s="1"/>
  <c r="E97" i="12"/>
  <c r="H98" i="12" s="1"/>
  <c r="J98" i="12" s="1"/>
  <c r="E95" i="12"/>
  <c r="H96" i="12" s="1"/>
  <c r="J96" i="12" s="1"/>
  <c r="E93" i="12"/>
  <c r="H94" i="12" s="1"/>
  <c r="J94" i="12" s="1"/>
  <c r="E91" i="12"/>
  <c r="H92" i="12" s="1"/>
  <c r="J92" i="12" s="1"/>
  <c r="E89" i="12"/>
  <c r="H90" i="12" s="1"/>
  <c r="J90" i="12" s="1"/>
  <c r="E87" i="12"/>
  <c r="H88" i="12" s="1"/>
  <c r="J88" i="12" s="1"/>
  <c r="E85" i="12"/>
  <c r="H86" i="12" s="1"/>
  <c r="J86" i="12" s="1"/>
  <c r="E83" i="12"/>
  <c r="H84" i="12" s="1"/>
  <c r="J84" i="12" s="1"/>
  <c r="E81" i="12"/>
  <c r="J82" i="12" s="1"/>
  <c r="E79" i="12"/>
  <c r="H80" i="12" s="1"/>
  <c r="J80" i="12" s="1"/>
  <c r="H76" i="12"/>
  <c r="J76" i="12" s="1"/>
  <c r="E73" i="12"/>
  <c r="H74" i="12" s="1"/>
  <c r="J74" i="12" s="1"/>
  <c r="E71" i="12"/>
  <c r="H72" i="12" s="1"/>
  <c r="J72" i="12" s="1"/>
  <c r="E69" i="12"/>
  <c r="H70" i="12" s="1"/>
  <c r="J70" i="12" s="1"/>
  <c r="H68" i="12"/>
  <c r="J68" i="12" s="1"/>
  <c r="E65" i="12"/>
  <c r="H66" i="12" s="1"/>
  <c r="J66" i="12" s="1"/>
  <c r="E63" i="12"/>
  <c r="H64" i="12" s="1"/>
  <c r="J64" i="12" s="1"/>
  <c r="H62" i="12"/>
  <c r="J62" i="12" s="1"/>
  <c r="E59" i="12"/>
  <c r="H60" i="12" s="1"/>
  <c r="J60" i="12" s="1"/>
  <c r="E57" i="12"/>
  <c r="H58" i="12" s="1"/>
  <c r="J58" i="12" s="1"/>
  <c r="E55" i="12"/>
  <c r="H56" i="12" s="1"/>
  <c r="J56" i="12" s="1"/>
  <c r="E53" i="12"/>
  <c r="J54" i="12" s="1"/>
  <c r="E51" i="12"/>
  <c r="H52" i="12" s="1"/>
  <c r="E49" i="12"/>
  <c r="H50" i="12" s="1"/>
  <c r="J50" i="12" s="1"/>
  <c r="H48" i="12"/>
  <c r="J48" i="12" s="1"/>
  <c r="J37" i="14"/>
  <c r="H35" i="14"/>
  <c r="J35" i="14" s="1"/>
  <c r="J34" i="14"/>
  <c r="H33" i="14"/>
  <c r="J33" i="14" s="1"/>
  <c r="J32" i="14"/>
  <c r="H31" i="14"/>
  <c r="J31" i="14" s="1"/>
  <c r="J30" i="14"/>
  <c r="H29" i="14"/>
  <c r="J29" i="14" s="1"/>
  <c r="J28" i="14"/>
  <c r="H27" i="14"/>
  <c r="J27" i="14" s="1"/>
  <c r="J26" i="14"/>
  <c r="H25" i="14"/>
  <c r="J25" i="14" s="1"/>
  <c r="J24" i="14"/>
  <c r="H23" i="14"/>
  <c r="J23" i="14" s="1"/>
  <c r="J22" i="14"/>
  <c r="J20" i="14"/>
  <c r="E20" i="14"/>
  <c r="H21" i="14" s="1"/>
  <c r="J21" i="14" s="1"/>
  <c r="H19" i="14"/>
  <c r="J19" i="14" s="1"/>
  <c r="J18" i="14"/>
  <c r="J17" i="14"/>
  <c r="J16" i="14"/>
  <c r="J13" i="14"/>
  <c r="J12" i="14"/>
  <c r="I11" i="14"/>
  <c r="K11" i="14" s="1"/>
  <c r="H11" i="14"/>
  <c r="J11" i="14" s="1"/>
  <c r="J10" i="14"/>
  <c r="E10" i="14"/>
  <c r="I9" i="14"/>
  <c r="K9" i="14" s="1"/>
  <c r="J8" i="14"/>
  <c r="I21" i="13"/>
  <c r="K21" i="13" s="1"/>
  <c r="J20" i="13"/>
  <c r="J19" i="13"/>
  <c r="I19" i="13"/>
  <c r="K19" i="13" s="1"/>
  <c r="H19" i="13"/>
  <c r="J18" i="13"/>
  <c r="E18" i="13"/>
  <c r="I17" i="13"/>
  <c r="K17" i="13" s="1"/>
  <c r="J16" i="13"/>
  <c r="H15" i="13"/>
  <c r="J15" i="13" s="1"/>
  <c r="J14" i="13"/>
  <c r="J12" i="13"/>
  <c r="E12" i="13"/>
  <c r="H13" i="13" s="1"/>
  <c r="J13" i="13" s="1"/>
  <c r="I11" i="13"/>
  <c r="K11" i="13" s="1"/>
  <c r="H11" i="13"/>
  <c r="J11" i="13" s="1"/>
  <c r="J10" i="13"/>
  <c r="E10" i="13"/>
  <c r="I9" i="13"/>
  <c r="K9" i="13" s="1"/>
  <c r="J8" i="13"/>
  <c r="J16" i="12"/>
  <c r="E16" i="12"/>
  <c r="H17" i="12" s="1"/>
  <c r="J17" i="12" s="1"/>
  <c r="H15" i="12"/>
  <c r="J15" i="12" s="1"/>
  <c r="J14" i="12"/>
  <c r="J12" i="12"/>
  <c r="E12" i="12"/>
  <c r="H13" i="12" s="1"/>
  <c r="J13" i="12" s="1"/>
  <c r="I11" i="12"/>
  <c r="K11" i="12" s="1"/>
  <c r="H11" i="12"/>
  <c r="J11" i="12" s="1"/>
  <c r="J10" i="12"/>
  <c r="E10" i="12"/>
  <c r="I9" i="12"/>
  <c r="K9" i="12" s="1"/>
  <c r="J8" i="12"/>
  <c r="H151" i="19" l="1"/>
  <c r="J151" i="19" s="1"/>
  <c r="C9" i="26"/>
  <c r="H126" i="12"/>
  <c r="J126" i="12" s="1"/>
  <c r="C7" i="26"/>
  <c r="H101" i="19"/>
  <c r="H103" i="19"/>
  <c r="H107" i="19"/>
  <c r="H73" i="19"/>
  <c r="H99" i="19"/>
  <c r="H61" i="14"/>
  <c r="H63" i="14"/>
  <c r="H97" i="14"/>
  <c r="H54" i="12"/>
  <c r="J52" i="12"/>
  <c r="H82" i="12"/>
  <c r="E66" i="19"/>
  <c r="H67" i="19" s="1"/>
  <c r="J67" i="19" s="1"/>
  <c r="E64" i="19"/>
  <c r="H65" i="19" s="1"/>
  <c r="J65" i="19" s="1"/>
  <c r="E62" i="19"/>
  <c r="H63" i="19" s="1"/>
  <c r="J63" i="19" s="1"/>
  <c r="E60" i="19"/>
  <c r="H61" i="19" s="1"/>
  <c r="J61" i="19" s="1"/>
  <c r="E58" i="19"/>
  <c r="H59" i="19" s="1"/>
  <c r="J59" i="19" s="1"/>
  <c r="E56" i="19"/>
  <c r="H57" i="19" s="1"/>
  <c r="J57" i="19" s="1"/>
  <c r="E54" i="19"/>
  <c r="H55" i="19" s="1"/>
  <c r="J55" i="19" s="1"/>
  <c r="E52" i="19"/>
  <c r="H53" i="19" s="1"/>
  <c r="J53" i="19" s="1"/>
  <c r="E50" i="19"/>
  <c r="H51" i="19" s="1"/>
  <c r="J51" i="19" s="1"/>
  <c r="E48" i="19"/>
  <c r="H49" i="19" s="1"/>
  <c r="J49" i="19" s="1"/>
  <c r="E46" i="19"/>
  <c r="H47" i="19" s="1"/>
  <c r="J47" i="19" s="1"/>
  <c r="E44" i="19"/>
  <c r="H45" i="19" s="1"/>
  <c r="J45" i="19" s="1"/>
  <c r="E42" i="19"/>
  <c r="H43" i="19" s="1"/>
  <c r="J43" i="19" s="1"/>
  <c r="E40" i="19"/>
  <c r="H41" i="19" s="1"/>
  <c r="J41" i="19" s="1"/>
  <c r="E38" i="19"/>
  <c r="H39" i="19" s="1"/>
  <c r="J39" i="19" s="1"/>
  <c r="E36" i="19"/>
  <c r="H37" i="19" s="1"/>
  <c r="J37" i="19" s="1"/>
  <c r="E34" i="19"/>
  <c r="H35" i="19" s="1"/>
  <c r="J35" i="19" s="1"/>
  <c r="E32" i="19"/>
  <c r="H33" i="19" s="1"/>
  <c r="J33" i="19" s="1"/>
  <c r="E30" i="19"/>
  <c r="H31" i="19" s="1"/>
  <c r="J31" i="19" s="1"/>
  <c r="E28" i="19"/>
  <c r="J26" i="19"/>
  <c r="F13" i="26"/>
  <c r="F16" i="26"/>
  <c r="C132" i="18"/>
  <c r="J130" i="18"/>
  <c r="E130" i="18"/>
  <c r="H131" i="18" s="1"/>
  <c r="J131" i="18" s="1"/>
  <c r="E128" i="18"/>
  <c r="H129" i="18" s="1"/>
  <c r="J129" i="18" s="1"/>
  <c r="E126" i="18"/>
  <c r="H127" i="18" s="1"/>
  <c r="J127" i="18" s="1"/>
  <c r="E124" i="18"/>
  <c r="H125" i="18" s="1"/>
  <c r="J125" i="18" s="1"/>
  <c r="J122" i="18"/>
  <c r="E122" i="18"/>
  <c r="H123" i="18" s="1"/>
  <c r="J123" i="18" s="1"/>
  <c r="E120" i="18"/>
  <c r="H121" i="18" s="1"/>
  <c r="J121" i="18" s="1"/>
  <c r="H119" i="18"/>
  <c r="J119" i="18" s="1"/>
  <c r="E118" i="18"/>
  <c r="E116" i="18"/>
  <c r="H117" i="18" s="1"/>
  <c r="J117" i="18" s="1"/>
  <c r="E114" i="18"/>
  <c r="H115" i="18" s="1"/>
  <c r="J115" i="18" s="1"/>
  <c r="E112" i="18"/>
  <c r="H113" i="18" s="1"/>
  <c r="J113" i="18" s="1"/>
  <c r="E110" i="18"/>
  <c r="H111" i="18" s="1"/>
  <c r="J111" i="18" s="1"/>
  <c r="E108" i="18"/>
  <c r="H109" i="18" s="1"/>
  <c r="J109" i="18" s="1"/>
  <c r="E106" i="18"/>
  <c r="H107" i="18" s="1"/>
  <c r="J107" i="18" s="1"/>
  <c r="E104" i="18"/>
  <c r="H105" i="18" s="1"/>
  <c r="J105" i="18" s="1"/>
  <c r="E102" i="18"/>
  <c r="H103" i="18" s="1"/>
  <c r="J103" i="18" s="1"/>
  <c r="E100" i="18"/>
  <c r="H101" i="18" s="1"/>
  <c r="J101" i="18" s="1"/>
  <c r="E98" i="18"/>
  <c r="H99" i="18" s="1"/>
  <c r="J99" i="18" s="1"/>
  <c r="E96" i="18"/>
  <c r="H97" i="18" s="1"/>
  <c r="J97" i="18" s="1"/>
  <c r="E94" i="18"/>
  <c r="H95" i="18" s="1"/>
  <c r="J95" i="18" s="1"/>
  <c r="E92" i="18"/>
  <c r="H93" i="18" s="1"/>
  <c r="J93" i="18" s="1"/>
  <c r="E90" i="18"/>
  <c r="H91" i="18" s="1"/>
  <c r="J91" i="18" s="1"/>
  <c r="E88" i="18"/>
  <c r="H89" i="18" s="1"/>
  <c r="J89" i="18" s="1"/>
  <c r="E86" i="18"/>
  <c r="J87" i="18" s="1"/>
  <c r="E84" i="18"/>
  <c r="H85" i="18" s="1"/>
  <c r="J85" i="18" s="1"/>
  <c r="E82" i="18"/>
  <c r="J83" i="18" s="1"/>
  <c r="E80" i="18"/>
  <c r="J81" i="18" s="1"/>
  <c r="E78" i="18"/>
  <c r="H79" i="18" s="1"/>
  <c r="E76" i="18"/>
  <c r="H77" i="18" s="1"/>
  <c r="J77" i="18" s="1"/>
  <c r="E74" i="18"/>
  <c r="H75" i="18" s="1"/>
  <c r="J75" i="18" s="1"/>
  <c r="E72" i="18"/>
  <c r="H73" i="18" s="1"/>
  <c r="J73" i="18" s="1"/>
  <c r="E70" i="18"/>
  <c r="H71" i="18" s="1"/>
  <c r="J71" i="18" s="1"/>
  <c r="H69" i="18"/>
  <c r="J69" i="18" s="1"/>
  <c r="E68" i="18"/>
  <c r="E66" i="18"/>
  <c r="H67" i="18" s="1"/>
  <c r="J67" i="18" s="1"/>
  <c r="E64" i="18"/>
  <c r="H65" i="18" s="1"/>
  <c r="J65" i="18" s="1"/>
  <c r="H63" i="18"/>
  <c r="J63" i="18" s="1"/>
  <c r="E60" i="18"/>
  <c r="H61" i="18" s="1"/>
  <c r="J61" i="18" s="1"/>
  <c r="E58" i="18"/>
  <c r="H59" i="18" s="1"/>
  <c r="J59" i="18" s="1"/>
  <c r="E56" i="18"/>
  <c r="H57" i="18" s="1"/>
  <c r="J57" i="18" s="1"/>
  <c r="E54" i="18"/>
  <c r="J55" i="18" s="1"/>
  <c r="E52" i="18"/>
  <c r="H53" i="18" s="1"/>
  <c r="J53" i="18" s="1"/>
  <c r="H51" i="18"/>
  <c r="J51" i="18" s="1"/>
  <c r="J49" i="18"/>
  <c r="H49" i="18"/>
  <c r="E46" i="18"/>
  <c r="H47" i="18" s="1"/>
  <c r="J47" i="18" s="1"/>
  <c r="E44" i="18"/>
  <c r="H45" i="18" s="1"/>
  <c r="J45" i="18" s="1"/>
  <c r="E42" i="18"/>
  <c r="E40" i="18"/>
  <c r="J41" i="18" s="1"/>
  <c r="E38" i="18"/>
  <c r="H39" i="18" s="1"/>
  <c r="J39" i="18" s="1"/>
  <c r="E36" i="18"/>
  <c r="H37" i="18" s="1"/>
  <c r="J37" i="18" s="1"/>
  <c r="E34" i="18"/>
  <c r="H35" i="18" s="1"/>
  <c r="J35" i="18" s="1"/>
  <c r="E32" i="18"/>
  <c r="H33" i="18" s="1"/>
  <c r="J33" i="18" s="1"/>
  <c r="E30" i="18"/>
  <c r="H31" i="18" s="1"/>
  <c r="J31" i="18" s="1"/>
  <c r="E28" i="18"/>
  <c r="H29" i="18" s="1"/>
  <c r="J29" i="18" s="1"/>
  <c r="E26" i="18"/>
  <c r="J27" i="18" s="1"/>
  <c r="E24" i="18"/>
  <c r="H25" i="18" s="1"/>
  <c r="E22" i="18"/>
  <c r="H23" i="18" s="1"/>
  <c r="J23" i="18" s="1"/>
  <c r="E20" i="18"/>
  <c r="H21" i="18" s="1"/>
  <c r="J21" i="18" s="1"/>
  <c r="H19" i="18"/>
  <c r="J19" i="18" s="1"/>
  <c r="J18" i="18"/>
  <c r="E18" i="18"/>
  <c r="J16" i="18"/>
  <c r="J15" i="18"/>
  <c r="J14" i="18"/>
  <c r="E14" i="18"/>
  <c r="J13" i="18"/>
  <c r="I13" i="18"/>
  <c r="K13" i="18" s="1"/>
  <c r="J12" i="18"/>
  <c r="I9" i="18"/>
  <c r="H9" i="18"/>
  <c r="J8" i="18"/>
  <c r="E8" i="18"/>
  <c r="H29" i="19" l="1"/>
  <c r="J29" i="19" s="1"/>
  <c r="E153" i="19"/>
  <c r="E132" i="18"/>
  <c r="C13" i="26" s="1"/>
  <c r="J79" i="18"/>
  <c r="H83" i="18"/>
  <c r="H27" i="18"/>
  <c r="H81" i="18"/>
  <c r="J25" i="18"/>
  <c r="H41" i="18"/>
  <c r="H87" i="18"/>
  <c r="H55" i="18"/>
  <c r="E11" i="25" l="1"/>
  <c r="E10" i="25"/>
  <c r="E13" i="25" s="1"/>
  <c r="E9" i="25"/>
  <c r="E8" i="25"/>
  <c r="C16" i="26"/>
  <c r="F6" i="26"/>
  <c r="C6" i="26"/>
  <c r="E138" i="5"/>
  <c r="J136" i="5"/>
  <c r="E136" i="5"/>
  <c r="H137" i="5" s="1"/>
  <c r="J137" i="5" s="1"/>
  <c r="E134" i="5"/>
  <c r="H135" i="5" s="1"/>
  <c r="J135" i="5" s="1"/>
  <c r="E132" i="5"/>
  <c r="H133" i="5" s="1"/>
  <c r="J133" i="5" s="1"/>
  <c r="E130" i="5"/>
  <c r="H131" i="5" s="1"/>
  <c r="J131" i="5" s="1"/>
  <c r="E128" i="5"/>
  <c r="H129" i="5" s="1"/>
  <c r="J129" i="5" s="1"/>
  <c r="E126" i="5"/>
  <c r="H127" i="5" s="1"/>
  <c r="J127" i="5" s="1"/>
  <c r="E124" i="5"/>
  <c r="H125" i="5" s="1"/>
  <c r="J125" i="5" s="1"/>
  <c r="E122" i="5"/>
  <c r="H123" i="5" s="1"/>
  <c r="J123" i="5" s="1"/>
  <c r="E120" i="5"/>
  <c r="H121" i="5" s="1"/>
  <c r="J121" i="5" s="1"/>
  <c r="E118" i="5"/>
  <c r="H119" i="5" s="1"/>
  <c r="J119" i="5" s="1"/>
  <c r="E116" i="5"/>
  <c r="H117" i="5" s="1"/>
  <c r="J117" i="5" s="1"/>
  <c r="E114" i="5"/>
  <c r="H115" i="5" s="1"/>
  <c r="J115" i="5" s="1"/>
  <c r="E112" i="5"/>
  <c r="H113" i="5" s="1"/>
  <c r="J113" i="5" s="1"/>
  <c r="E110" i="5"/>
  <c r="H111" i="5" s="1"/>
  <c r="J111" i="5" s="1"/>
  <c r="E108" i="5"/>
  <c r="H109" i="5" s="1"/>
  <c r="J109" i="5" s="1"/>
  <c r="E106" i="5"/>
  <c r="H107" i="5" s="1"/>
  <c r="J107" i="5" s="1"/>
  <c r="E104" i="5"/>
  <c r="H105" i="5" s="1"/>
  <c r="J105" i="5" s="1"/>
  <c r="E102" i="5"/>
  <c r="H103" i="5" s="1"/>
  <c r="J103" i="5" s="1"/>
  <c r="E100" i="5"/>
  <c r="H101" i="5" s="1"/>
  <c r="J101" i="5" s="1"/>
  <c r="E98" i="5"/>
  <c r="H99" i="5" s="1"/>
  <c r="J99" i="5" s="1"/>
  <c r="E96" i="5"/>
  <c r="H97" i="5" s="1"/>
  <c r="J97" i="5" s="1"/>
  <c r="E94" i="5"/>
  <c r="J95" i="5" s="1"/>
  <c r="E92" i="5"/>
  <c r="H93" i="5" s="1"/>
  <c r="J93" i="5" s="1"/>
  <c r="H91" i="5"/>
  <c r="J91" i="5" s="1"/>
  <c r="E88" i="5"/>
  <c r="H89" i="5" s="1"/>
  <c r="J89" i="5" s="1"/>
  <c r="E86" i="5"/>
  <c r="H87" i="5" s="1"/>
  <c r="J87" i="5" s="1"/>
  <c r="E84" i="5"/>
  <c r="H85" i="5" s="1"/>
  <c r="J85" i="5" s="1"/>
  <c r="E82" i="5"/>
  <c r="H83" i="5" s="1"/>
  <c r="J83" i="5" s="1"/>
  <c r="H81" i="5"/>
  <c r="J81" i="5" s="1"/>
  <c r="E78" i="5"/>
  <c r="H79" i="5" s="1"/>
  <c r="J79" i="5" s="1"/>
  <c r="E76" i="5"/>
  <c r="H77" i="5" s="1"/>
  <c r="J77" i="5" s="1"/>
  <c r="H75" i="5"/>
  <c r="J75" i="5" s="1"/>
  <c r="E72" i="5"/>
  <c r="H73" i="5" s="1"/>
  <c r="J73" i="5" s="1"/>
  <c r="E70" i="5"/>
  <c r="H71" i="5" s="1"/>
  <c r="J71" i="5" s="1"/>
  <c r="E68" i="5"/>
  <c r="H69" i="5" s="1"/>
  <c r="J69" i="5" s="1"/>
  <c r="E66" i="5"/>
  <c r="J67" i="5" s="1"/>
  <c r="E64" i="5"/>
  <c r="J65" i="5" s="1"/>
  <c r="E62" i="5"/>
  <c r="H63" i="5" s="1"/>
  <c r="J63" i="5" s="1"/>
  <c r="H61" i="5"/>
  <c r="J61" i="5" s="1"/>
  <c r="H59" i="5"/>
  <c r="J59" i="5" s="1"/>
  <c r="J57" i="5"/>
  <c r="H57" i="5"/>
  <c r="H55" i="5"/>
  <c r="J55" i="5" s="1"/>
  <c r="J53" i="5"/>
  <c r="H53" i="5"/>
  <c r="H51" i="5"/>
  <c r="J51" i="5" s="1"/>
  <c r="H49" i="5"/>
  <c r="J49" i="5" s="1"/>
  <c r="H47" i="5"/>
  <c r="J47" i="5" s="1"/>
  <c r="H45" i="5"/>
  <c r="J45" i="5" s="1"/>
  <c r="H43" i="5"/>
  <c r="J43" i="5" s="1"/>
  <c r="H41" i="5"/>
  <c r="J41" i="5" s="1"/>
  <c r="H39" i="5"/>
  <c r="J39" i="5" s="1"/>
  <c r="J37" i="5"/>
  <c r="H37" i="5"/>
  <c r="H35" i="5"/>
  <c r="J35" i="5" s="1"/>
  <c r="H33" i="5"/>
  <c r="J33" i="5" s="1"/>
  <c r="H31" i="5"/>
  <c r="J31" i="5" s="1"/>
  <c r="H29" i="5"/>
  <c r="J29" i="5" s="1"/>
  <c r="H27" i="5"/>
  <c r="J27" i="5" s="1"/>
  <c r="H25" i="5"/>
  <c r="J25" i="5" s="1"/>
  <c r="J23" i="5"/>
  <c r="H23" i="5"/>
  <c r="H21" i="5"/>
  <c r="J21" i="5" s="1"/>
  <c r="J19" i="5"/>
  <c r="H19" i="5"/>
  <c r="H17" i="5"/>
  <c r="J17" i="5" s="1"/>
  <c r="F5" i="26"/>
  <c r="C5" i="26"/>
  <c r="H15" i="5"/>
  <c r="J15" i="5" s="1"/>
  <c r="C114" i="3"/>
  <c r="J112" i="3"/>
  <c r="E112" i="3"/>
  <c r="H113" i="3" s="1"/>
  <c r="J113" i="3" s="1"/>
  <c r="E110" i="3"/>
  <c r="H111" i="3" s="1"/>
  <c r="J111" i="3" s="1"/>
  <c r="E108" i="3"/>
  <c r="H109" i="3" s="1"/>
  <c r="J109" i="3" s="1"/>
  <c r="E106" i="3"/>
  <c r="H107" i="3" s="1"/>
  <c r="J107" i="3" s="1"/>
  <c r="E104" i="3"/>
  <c r="H105" i="3" s="1"/>
  <c r="J105" i="3" s="1"/>
  <c r="E102" i="3"/>
  <c r="H103" i="3" s="1"/>
  <c r="J103" i="3" s="1"/>
  <c r="E100" i="3"/>
  <c r="H101" i="3" s="1"/>
  <c r="J101" i="3" s="1"/>
  <c r="E98" i="3"/>
  <c r="H99" i="3" s="1"/>
  <c r="J99" i="3" s="1"/>
  <c r="E96" i="3"/>
  <c r="H97" i="3" s="1"/>
  <c r="J97" i="3" s="1"/>
  <c r="E94" i="3"/>
  <c r="H95" i="3" s="1"/>
  <c r="J95" i="3" s="1"/>
  <c r="E92" i="3"/>
  <c r="H93" i="3" s="1"/>
  <c r="J93" i="3" s="1"/>
  <c r="E90" i="3"/>
  <c r="H91" i="3" s="1"/>
  <c r="J91" i="3" s="1"/>
  <c r="E88" i="3"/>
  <c r="H89" i="3" s="1"/>
  <c r="J89" i="3" s="1"/>
  <c r="E86" i="3"/>
  <c r="H87" i="3" s="1"/>
  <c r="J87" i="3" s="1"/>
  <c r="E84" i="3"/>
  <c r="H85" i="3" s="1"/>
  <c r="J85" i="3" s="1"/>
  <c r="E82" i="3"/>
  <c r="H83" i="3" s="1"/>
  <c r="J83" i="3" s="1"/>
  <c r="E80" i="3"/>
  <c r="H81" i="3" s="1"/>
  <c r="J81" i="3" s="1"/>
  <c r="E78" i="3"/>
  <c r="H79" i="3" s="1"/>
  <c r="J79" i="3" s="1"/>
  <c r="E76" i="3"/>
  <c r="H77" i="3" s="1"/>
  <c r="J77" i="3" s="1"/>
  <c r="E74" i="3"/>
  <c r="H75" i="3" s="1"/>
  <c r="J75" i="3" s="1"/>
  <c r="E72" i="3"/>
  <c r="H73" i="3" s="1"/>
  <c r="J73" i="3" s="1"/>
  <c r="E70" i="3"/>
  <c r="J71" i="3" s="1"/>
  <c r="E68" i="3"/>
  <c r="H69" i="3" s="1"/>
  <c r="J69" i="3" s="1"/>
  <c r="E66" i="3"/>
  <c r="H67" i="3" s="1"/>
  <c r="J67" i="3" s="1"/>
  <c r="E64" i="3"/>
  <c r="H65" i="3" s="1"/>
  <c r="J65" i="3" s="1"/>
  <c r="E62" i="3"/>
  <c r="H63" i="3" s="1"/>
  <c r="J63" i="3" s="1"/>
  <c r="E60" i="3"/>
  <c r="H61" i="3" s="1"/>
  <c r="J61" i="3" s="1"/>
  <c r="E58" i="3"/>
  <c r="H59" i="3" s="1"/>
  <c r="J59" i="3" s="1"/>
  <c r="E56" i="3"/>
  <c r="H57" i="3" s="1"/>
  <c r="J57" i="3" s="1"/>
  <c r="E54" i="3"/>
  <c r="H55" i="3" s="1"/>
  <c r="J55" i="3" s="1"/>
  <c r="E52" i="3"/>
  <c r="H53" i="3" s="1"/>
  <c r="J53" i="3" s="1"/>
  <c r="H51" i="3"/>
  <c r="J51" i="3" s="1"/>
  <c r="E48" i="3"/>
  <c r="H49" i="3" s="1"/>
  <c r="J49" i="3" s="1"/>
  <c r="E46" i="3"/>
  <c r="H47" i="3" s="1"/>
  <c r="J47" i="3" s="1"/>
  <c r="E44" i="3"/>
  <c r="H45" i="3" s="1"/>
  <c r="J45" i="3" s="1"/>
  <c r="E42" i="3"/>
  <c r="H43" i="3" s="1"/>
  <c r="E40" i="3"/>
  <c r="H41" i="3" s="1"/>
  <c r="E38" i="3"/>
  <c r="H39" i="3" s="1"/>
  <c r="J39" i="3" s="1"/>
  <c r="H37" i="3"/>
  <c r="J37" i="3" s="1"/>
  <c r="H35" i="3"/>
  <c r="J35" i="3" s="1"/>
  <c r="H33" i="3"/>
  <c r="J33" i="3" s="1"/>
  <c r="H31" i="3"/>
  <c r="J31" i="3" s="1"/>
  <c r="H29" i="3"/>
  <c r="J29" i="3" s="1"/>
  <c r="H27" i="3"/>
  <c r="J27" i="3" s="1"/>
  <c r="H25" i="3"/>
  <c r="J25" i="3" s="1"/>
  <c r="J23" i="3"/>
  <c r="H23" i="3"/>
  <c r="J21" i="3"/>
  <c r="H21" i="3"/>
  <c r="J19" i="3"/>
  <c r="H19" i="3"/>
  <c r="H17" i="3"/>
  <c r="J17" i="3" s="1"/>
  <c r="F4" i="26"/>
  <c r="C4" i="26"/>
  <c r="H15" i="3"/>
  <c r="J15" i="3" s="1"/>
  <c r="J14" i="3"/>
  <c r="E106" i="4"/>
  <c r="J106" i="4"/>
  <c r="J105" i="4"/>
  <c r="H105" i="4"/>
  <c r="E104" i="4"/>
  <c r="J103" i="4"/>
  <c r="H103" i="4"/>
  <c r="E102" i="4"/>
  <c r="J101" i="4"/>
  <c r="H101" i="4"/>
  <c r="E100" i="4"/>
  <c r="E98" i="4"/>
  <c r="H99" i="4" s="1"/>
  <c r="J99" i="4" s="1"/>
  <c r="E96" i="4"/>
  <c r="H97" i="4" s="1"/>
  <c r="J97" i="4" s="1"/>
  <c r="E94" i="4"/>
  <c r="H95" i="4" s="1"/>
  <c r="J95" i="4" s="1"/>
  <c r="E92" i="4"/>
  <c r="H93" i="4" s="1"/>
  <c r="J93" i="4" s="1"/>
  <c r="E90" i="4"/>
  <c r="H91" i="4" s="1"/>
  <c r="J91" i="4" s="1"/>
  <c r="E88" i="4"/>
  <c r="H89" i="4" s="1"/>
  <c r="J89" i="4" s="1"/>
  <c r="E86" i="4"/>
  <c r="H87" i="4" s="1"/>
  <c r="J87" i="4" s="1"/>
  <c r="E84" i="4"/>
  <c r="H85" i="4" s="1"/>
  <c r="J85" i="4" s="1"/>
  <c r="E82" i="4"/>
  <c r="H83" i="4" s="1"/>
  <c r="J83" i="4" s="1"/>
  <c r="E80" i="4"/>
  <c r="H81" i="4" s="1"/>
  <c r="J81" i="4" s="1"/>
  <c r="H79" i="4"/>
  <c r="J79" i="4" s="1"/>
  <c r="E78" i="4"/>
  <c r="E76" i="4"/>
  <c r="H77" i="4" s="1"/>
  <c r="J77" i="4" s="1"/>
  <c r="E74" i="4"/>
  <c r="H75" i="4" s="1"/>
  <c r="J75" i="4" s="1"/>
  <c r="E72" i="4"/>
  <c r="H73" i="4" s="1"/>
  <c r="J73" i="4" s="1"/>
  <c r="E70" i="4"/>
  <c r="H71" i="4" s="1"/>
  <c r="J71" i="4" s="1"/>
  <c r="E68" i="4"/>
  <c r="H69" i="4" s="1"/>
  <c r="J69" i="4" s="1"/>
  <c r="E66" i="4"/>
  <c r="H67" i="4" s="1"/>
  <c r="J67" i="4" s="1"/>
  <c r="E64" i="4"/>
  <c r="J65" i="4" s="1"/>
  <c r="E62" i="4"/>
  <c r="H63" i="4" s="1"/>
  <c r="J63" i="4" s="1"/>
  <c r="E60" i="4"/>
  <c r="H61" i="4" s="1"/>
  <c r="J61" i="4" s="1"/>
  <c r="E58" i="4"/>
  <c r="H59" i="4" s="1"/>
  <c r="J59" i="4" s="1"/>
  <c r="E56" i="4"/>
  <c r="H57" i="4" s="1"/>
  <c r="J57" i="4" s="1"/>
  <c r="E54" i="4"/>
  <c r="H55" i="4" s="1"/>
  <c r="J55" i="4" s="1"/>
  <c r="E52" i="4"/>
  <c r="H53" i="4" s="1"/>
  <c r="J53" i="4" s="1"/>
  <c r="E50" i="4"/>
  <c r="H51" i="4" s="1"/>
  <c r="J51" i="4" s="1"/>
  <c r="E48" i="4"/>
  <c r="H49" i="4" s="1"/>
  <c r="J49" i="4" s="1"/>
  <c r="H47" i="4"/>
  <c r="J47" i="4" s="1"/>
  <c r="E46" i="4"/>
  <c r="H45" i="4"/>
  <c r="J45" i="4" s="1"/>
  <c r="E42" i="4"/>
  <c r="H43" i="4" s="1"/>
  <c r="J43" i="4" s="1"/>
  <c r="E40" i="4"/>
  <c r="H41" i="4" s="1"/>
  <c r="J41" i="4" s="1"/>
  <c r="E38" i="4"/>
  <c r="H39" i="4" s="1"/>
  <c r="J39" i="4" s="1"/>
  <c r="E36" i="4"/>
  <c r="J37" i="4" s="1"/>
  <c r="E34" i="4"/>
  <c r="J35" i="4" s="1"/>
  <c r="E32" i="4"/>
  <c r="H33" i="4" s="1"/>
  <c r="J33" i="4" s="1"/>
  <c r="H31" i="4"/>
  <c r="J31" i="4" s="1"/>
  <c r="C28" i="4"/>
  <c r="E28" i="4" s="1"/>
  <c r="H29" i="4" s="1"/>
  <c r="J29" i="4" s="1"/>
  <c r="J25" i="4"/>
  <c r="J22" i="4"/>
  <c r="H23" i="4"/>
  <c r="J23" i="4" s="1"/>
  <c r="D16" i="26"/>
  <c r="E16" i="26"/>
  <c r="G16" i="26"/>
  <c r="F8" i="25"/>
  <c r="H95" i="5" l="1"/>
  <c r="H65" i="5"/>
  <c r="H67" i="5"/>
  <c r="H71" i="3"/>
  <c r="J41" i="3"/>
  <c r="J43" i="3"/>
  <c r="H65" i="4"/>
  <c r="H35" i="4"/>
  <c r="H37" i="4"/>
  <c r="C108" i="4"/>
  <c r="C138" i="5"/>
  <c r="J16" i="20"/>
  <c r="I13" i="20"/>
  <c r="K13" i="20" s="1"/>
  <c r="I11" i="20"/>
  <c r="J25" i="19"/>
  <c r="J24" i="19"/>
  <c r="J14" i="19"/>
  <c r="J13" i="19"/>
  <c r="I13" i="19"/>
  <c r="K13" i="19" s="1"/>
  <c r="I11" i="19"/>
  <c r="J10" i="19"/>
  <c r="J12" i="5"/>
  <c r="H13" i="5"/>
  <c r="J13" i="5" s="1"/>
  <c r="I11" i="5"/>
  <c r="K11" i="5" s="1"/>
  <c r="H11" i="5"/>
  <c r="J11" i="5" s="1"/>
  <c r="J10" i="5"/>
  <c r="J9" i="5"/>
  <c r="I9" i="5"/>
  <c r="K9" i="5" s="1"/>
  <c r="H9" i="5"/>
  <c r="J8" i="5"/>
  <c r="E8" i="5"/>
  <c r="H13" i="3"/>
  <c r="J13" i="3" s="1"/>
  <c r="H11" i="3"/>
  <c r="J11" i="3" s="1"/>
  <c r="J16" i="4"/>
  <c r="H17" i="4"/>
  <c r="J17" i="4" s="1"/>
  <c r="E14" i="4"/>
  <c r="H15" i="4" s="1"/>
  <c r="J15" i="4" s="1"/>
  <c r="E8" i="4"/>
  <c r="H9" i="4" s="1"/>
  <c r="J9" i="4" s="1"/>
  <c r="E12" i="4"/>
  <c r="H13" i="4" s="1"/>
  <c r="J13" i="4" s="1"/>
  <c r="E20" i="4"/>
  <c r="H21" i="4" s="1"/>
  <c r="J21" i="4" s="1"/>
  <c r="H107" i="4"/>
  <c r="J107" i="4" s="1"/>
  <c r="J20" i="4"/>
  <c r="I19" i="4"/>
  <c r="K19" i="4" s="1"/>
  <c r="J18" i="4"/>
  <c r="J11" i="4"/>
  <c r="I11" i="4"/>
  <c r="K11" i="4" s="1"/>
  <c r="H11" i="4"/>
  <c r="J10" i="4"/>
  <c r="E10" i="4"/>
  <c r="J12" i="3"/>
  <c r="I11" i="3"/>
  <c r="K11" i="3" s="1"/>
  <c r="J10" i="3"/>
  <c r="E10" i="3"/>
  <c r="E114" i="3" s="1"/>
  <c r="I9" i="3"/>
  <c r="K9" i="3" s="1"/>
  <c r="J8" i="3"/>
  <c r="F9" i="25" l="1"/>
  <c r="E108" i="4"/>
  <c r="J19" i="4"/>
  <c r="F10" i="25" l="1"/>
  <c r="F13" i="25" s="1"/>
</calcChain>
</file>

<file path=xl/sharedStrings.xml><?xml version="1.0" encoding="utf-8"?>
<sst xmlns="http://schemas.openxmlformats.org/spreadsheetml/2006/main" count="9403" uniqueCount="935">
  <si>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</si>
  <si>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</si>
  <si>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</si>
  <si>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</si>
  <si>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</si>
  <si>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</si>
  <si>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</si>
  <si>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</si>
  <si>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</si>
  <si>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</si>
  <si>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</si>
  <si>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</si>
  <si>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</si>
  <si>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</si>
  <si>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</si>
  <si>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/2567</t>
  </si>
  <si>
    <t>วันที่  31 ตุลาคม 2567</t>
  </si>
  <si>
    <t>สรุปผลการดำเนินการจัดซื้อจัดจ้างในรอบเดือน ตุลาคม 2567</t>
  </si>
  <si>
    <t>ห้างหุ้นส่วนจำกัด ไทยสไมล์ 2020</t>
  </si>
  <si>
    <t>ต.ค.</t>
  </si>
  <si>
    <t xml:space="preserve">ต.ค. </t>
  </si>
  <si>
    <t>ไม่เกินวงเงินงบประมาณและราคากลาง</t>
  </si>
  <si>
    <t xml:space="preserve">บริษัท ไอ ซี พี  น้ำดื่ม  จำกัด </t>
  </si>
  <si>
    <t>1601.3/</t>
  </si>
  <si>
    <t xml:space="preserve">เช่าใช้บริการเคเบิ้ลรายเดือนแบบ Gold HD Package </t>
  </si>
  <si>
    <t xml:space="preserve">บริษัท ทรู วิชั่นส์ กรุ๊ป จำกัด </t>
  </si>
  <si>
    <t>กรมความร่วมมือระหว่างประเทศ กระทรวงการต่างประเทศ</t>
  </si>
  <si>
    <t>/2568</t>
  </si>
  <si>
    <t>จ้างเหมาบริการยานพาหนะ พร้อมพนักงานขับรถและน้ำมัน
เชื้อเพลิง ระหว่างวันที่ 22 - 25 ตุลาคม 2567</t>
  </si>
  <si>
    <t>นายณัฎพล เพียงเกษ</t>
  </si>
  <si>
    <t>บส.</t>
  </si>
  <si>
    <t xml:space="preserve">จ้างพิมพ์หนังสือ การทูตเพื่อการพัฒนา เส้นทางสู่ความ
ยั่งยืน Thailand'S Development Dipromacy 
</t>
  </si>
  <si>
    <t>บริษัท โทรคมนาคมแห่งชาติ จำกัด (มหาชน)</t>
  </si>
  <si>
    <t>[km</t>
  </si>
  <si>
    <t>เช่าใช้สัญญาณโทรศัพท์ (Port Lan) สัญญาณเสียง (Voice)
และสัญญาณข้อมูล (Data) แบบรายเดือน ประจำปี
งบประมาณ พ.ศ. 2568</t>
  </si>
  <si>
    <t xml:space="preserve">ซื้อน้ำดื่มสำหรับการบริโภค ประจำปีงบประมาณ 
พ.ศ. 2568 ตั้งแต่เดือนตุลาคม 2567 - กันยายน 2568
จำนวน 1 งาน
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</si>
  <si>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 กันยายน 2568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</si>
  <si>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-กันยายน 2568</t>
  </si>
  <si>
    <t>สรุปผลการดำเนินการจัดซื้อจัดจ้างในรอบเดือน พฤศจิกายน 2567</t>
  </si>
  <si>
    <t>วันที่  30 พฤศจิกายน 2567</t>
  </si>
  <si>
    <t>พ.ย.</t>
  </si>
  <si>
    <t>ซื้อตรายาง จำนวน 1 กลุ่ม (31 รายการ 51 ดวง)</t>
  </si>
  <si>
    <t>ร้านสวัสดิ์วงศ์ (1999)</t>
  </si>
  <si>
    <t>นายธัชณกร ภระมร</t>
  </si>
  <si>
    <t xml:space="preserve"> บริษัท เทล ออฟ เอเชีย จำกัด</t>
  </si>
  <si>
    <t xml:space="preserve">พ.ย. </t>
  </si>
  <si>
    <t xml:space="preserve">จ้างเหมาบริการยานพาหนะ พร้อมพนักงานขับรถและน้ำมันเชื้อเพลิง สำหรับการจัดฝึกอบรมเพื่อเตรียมเป็นอาสาสมัครเพื่อนไทยและการลงพื้นที่เพื่อศึกษาดูงานการประยุกตืใช้หลักปรัชญาของเศรษฐกิจพอเพียง
</t>
  </si>
  <si>
    <t xml:space="preserve">จ้างเหมาบริการยานพาหนะ พร้อมพนักงานขับรถและ
น้ำมันเชื้อเพลิง สำหรับรับส่งผู้เข้าร่วมอบรมหลักสูตร
นานาชาติ หัวข้อ The Sustainable Highland Arabica
Coffee Industry Development ให้แก่ชาวติมอร์ - เลสเต
  </t>
  </si>
  <si>
    <t>มีคุณสมบัติถูกต้อง
ครบถ้วน เสนอราคา
เหมาะสมภายในวงเงิน
งบประมาณ</t>
  </si>
  <si>
    <t>วันที่  31 ธันวาคม 2567</t>
  </si>
  <si>
    <t>สรุปผลการดำเนินการจัดซื้อจัดจ้างในรอบเดือน ธันวาคม 2567</t>
  </si>
  <si>
    <t>จ้างทำนามบัตร จำนวน 1 งาน (9 ราย)</t>
  </si>
  <si>
    <t>วันเพรส</t>
  </si>
  <si>
    <t>ธ.ค.</t>
  </si>
  <si>
    <t>ไม่เกินวงเงินงบประมาณ</t>
  </si>
  <si>
    <t>แม่ฮ่องสอน ที.เอ็น.แอนด์ แฟมิลี่ ทัวร์</t>
  </si>
  <si>
    <t xml:space="preserve">เช่าห้องประชุมสำหรับคณะกระทรวงการต่างประเทศ ในการเดินทางไปจัดการประชุมหารือความร่วมมือเพื่อการพัฒนาไทย - เมียนมา ณ จังหวัดแม่ฮ่องสอน
</t>
  </si>
  <si>
    <t>โรงแรมอิมพีเรียล แม่ฮ่องสอน</t>
  </si>
  <si>
    <t xml:space="preserve">จ้างเหมาบริการยานพาหนะปรับอากาศ จำนวน 3 คัน
พร้อมพนักงานขับรถและน้ำมันเชื้อเพลิง สำหรับ
คณะกรรมการกระทรวงการต่างประเทศ เดินทางไป
จัดการประชุมหารือความร่วมมือเพื่อการพัฒนาไทย -
เมียนมา ณ จังหวัดแม่ฮ่องสอน 
</t>
  </si>
  <si>
    <t>วันที่  31 มกราคม 2568</t>
  </si>
  <si>
    <t>สรุปผลการดำเนินการจัดซื้อจัดจ้างในรอบเดือน มกราคม 2568</t>
  </si>
  <si>
    <t xml:space="preserve">ซื้อโปรแกรมประชุมออนไลน์สำหรับองค์กรธุรกิจ เพื่อใช้จัดประชุมหารือตามภาระกิจในการดำเนินงานความร่วมมือเพื่อการพัฒนาระหว่างประเทศของกรมความร่วมมือระหว่างประเทศ </t>
  </si>
  <si>
    <t>บริษัท ไอทีดีคอมพลีท จำกัด</t>
  </si>
  <si>
    <t xml:space="preserve">บส. </t>
  </si>
  <si>
    <t>ม.ค.</t>
  </si>
  <si>
    <t xml:space="preserve">จ้างทำใบเสร็จรับเงิน จำนวน 1  งาน
</t>
  </si>
  <si>
    <t>บริษัท โรงงานอุตสาหกรรมกระดาษบางปะอิน จำกัด</t>
  </si>
  <si>
    <t xml:space="preserve">จ้างจัดพิมพ์จดหมายข่าว การทูตเพื่อการพัฒนา ฉบับที่ 12 การน้อมนำหลักปรัชญาของเศรษฐกิจพอเพียงไปเผยแพร่ในต่างประเทศ
</t>
  </si>
  <si>
    <t>บริษัท ทีเอบี อีเว้นท์ เอเจนซี่ จำกัด</t>
  </si>
  <si>
    <t xml:space="preserve">จ้างเหมาบริการยานพาหนะ จำนวน 2 คัน พร้อมพนักงานขับรถและน้ำมันเชื้อเพลิง สำหรับรับส่งผู้เข้าร่วมกิจกรรมประชาสัมพันธ์การท่องเที่ยวเชิงนิเวศน์โดยชุมชนของเมืองเฟือง ในงานเที่ยวทั่วไทย ไปทั่วโลก ครั้งที่ 30 ภายใต้โครงการ Community-Based Ecotourism </t>
  </si>
  <si>
    <t xml:space="preserve">จ้างขนส่งพร้อมบรรจุหีบห่อกล้วยไม้ให้แก่ Saychelles Parks Gardens Authority </t>
  </si>
  <si>
    <t>บริษัท  ไทยมาสเตอร์ทรานสปอร์ต 
อินเตอร์เนชั่นแนล เซอร์วิส (ที.เอ็ม.ที) จำกัด</t>
  </si>
  <si>
    <t>นายธัชณกร ภระมรทัด</t>
  </si>
  <si>
    <t>วันที่  28 กุมภาพันธ์ 2568</t>
  </si>
  <si>
    <t>สรุปผลการดำเนินการจัดซื้อจัดจ้างในรอบเดือน กุมภาพันธ์ 2568</t>
  </si>
  <si>
    <t xml:space="preserve">จ้างจัดทำเนื้อหาสำคัญ (ไฮไลท์) งาน TICA Connect 
ครั้งที่ ๙ สำหรับเผยแพร่สื่อสังคมออนไลน์
</t>
  </si>
  <si>
    <t>ก.พ.</t>
  </si>
  <si>
    <t>นายวีระ เย็นสุข</t>
  </si>
  <si>
    <t>จ้างเหมาบริการยานพาหนะ จำนวน 2 คัน พร้อมพนักงาน
ขับรถและน้ำมันเชื้อเพลิง สำหรับคณะเจ้าหน้าที่กรมความร่วมมือระหว่างประเทศ เดินทางไปจัดกิจกรรม TICA สัญจร ครั้งที่ 2 ณ มหาวิทยาลัยสงขลานครินทร์ วิทยาเขตปัตตานีและมหาวิทยาลัยทักษิณ จังหวัดสงขลา</t>
  </si>
  <si>
    <t>นายณรงค์ แก่นแก้ว</t>
  </si>
  <si>
    <t>จ้างเหมาบริการยานพาหนะ จำนวน 3 คัน พร้อมพนักงาน
ขับรถและน้ำมันเชื้อเพลิง สำหรับการเดินาทางไปศึกษา
ดูงานแหล่งเรียนรู้พื้นที่ต้นแบบด้านคุณธรรมเพื่อส่งเสริมคุณธรรม จริยธรรม และการป้องกันและปราบปรามทุจริตของข้าราชการและเจ้าหน้าที่กรมความร่วมมือระหว่าง
ประเทศ ณ จังหวัดเชียงใหม่ และจังหวัดลำปาง</t>
  </si>
  <si>
    <t>บริษัท เชียงรายบุษยมาส จำกัด</t>
  </si>
  <si>
    <t>บริษัท ไอ-เมจิค จำกัด</t>
  </si>
  <si>
    <t>วันที่  31 มีนาคม 2568</t>
  </si>
  <si>
    <t>นายไชยา มานะวิโรจน์</t>
  </si>
  <si>
    <t>มี.ค.</t>
  </si>
  <si>
    <t>บริษัท ซี.ที.เทรนนิ่ง ดีเวลลอปเมนท์ จำกัด</t>
  </si>
  <si>
    <t>ประกวดราคาซื้อครุภัณฑ์สำหรับอาคารหอพักนักศึกษาหญิงของสถาบันเทคโนโลยีกำปงเฌอเตียล พร้อมขนส่งไปยังสถาบันฯ ราชอาณาจักรกัมพูชา</t>
  </si>
  <si>
    <t>ประกวดราคา
อิเล็กทรอนิกส์
e-bidding</t>
  </si>
  <si>
    <t>บริษัท ทักษิณาดีไซน์ แอนด์ 
เมเนจเมนท์ จำกัด</t>
  </si>
  <si>
    <t>บริษัท เอ็ม แอนด์ เอ็ม แอดวานซ์ เทรดดิ้ง จำกัด</t>
  </si>
  <si>
    <t>จ้างเหมาบริการยานพาหนะในประเทศ จำนวน 3 คัน พร้อมพนักงานขับรถและน้ำมันเชื้อเพลิง สำหรับการเดินทางไปศึกษาดูงานการพัฒนาเศรษฐกิจ BCG ณ บริษัท บาฟส์ คลีน เอนเนอร์ยี่ คอร์เปอเรชั่น จำกัด จังหวัดปราจีนบุรี</t>
  </si>
  <si>
    <t>บริษัท บาฟส์ คลีน เอนเนอร์ยี่ คอร์เปอเรชั่น จำกัด</t>
  </si>
  <si>
    <t xml:space="preserve">จ้างเหมาบริการยานพาหนะในประเทศ จำนวน 1 คัน พร้อมพนักงานขับรถและน้ำมันเชื้อเพลิง </t>
  </si>
  <si>
    <t>นายวีระศักดิ์ พลแสน</t>
  </si>
  <si>
    <t>จ้างเหมาบริการยานพาหนะปรับอากาศ จำนวน 3 คัน 
พร้อมพนักงานขับรถและน้ำมันเชือเพลิง สำหรับคณะ
กรรมการกรมความร่วมมือระหว่างประเทศ เพื่อเดินทาง
ไปศึกษาดูงานการพัฒนาเศรษฐกิจด้าน Bio-Circular
Green Economy (BCG) ณ สถาบันวิทยสิริเมธี : 
VISTEC จังหวัดระยอง</t>
  </si>
  <si>
    <t xml:space="preserve">มีคุณสมบัติถูกต้อง
ครบถ้วน และเป็นผู้เสนอราคาต่ำสุด
</t>
  </si>
  <si>
    <t>วันที่  30 เมษายน 2568</t>
  </si>
  <si>
    <t>บริษัท พิพัฒน์ ดีเวลลอปเมนท์ จำกัด</t>
  </si>
  <si>
    <t>สมาคมไทยท่องเที่ยวเชิงอนุรักษ์และผจญภัย
(สทอ.)</t>
  </si>
  <si>
    <t>เม.ย.</t>
  </si>
  <si>
    <t xml:space="preserve">บริษัท โทรคมนาคมแห่งชาติ จำกัด (มหาชน) </t>
  </si>
  <si>
    <t>วันที่  31 พฤษภาคม 2568</t>
  </si>
  <si>
    <t xml:space="preserve">จ้างเหมาบริการยานพาหนะในประเทศ จำนวน 1 คัน พร้อมพนักงานขับรถและน้ำมันเชื้อเพลิง สำหรับการเดินทางไปประชุม ครั้งที่ 2 ณ โรงเรียนเทคนิค-วิชาชีพ แขวงบ่อแก้วสปป. ลาว </t>
  </si>
  <si>
    <t>พ.ค.</t>
  </si>
  <si>
    <t xml:space="preserve">เช่าห้องประชุมและตกแต่งสถานที่ สำหรับการประชุมความร่วมมือทางวิชาการไทย-สิงคโปร์ ครั้งที่ 11 ณ กรุงเทพฯ </t>
  </si>
  <si>
    <t xml:space="preserve">จ้างเหมาบริการปรับปรุงซุ้มประตูทางเข้ากรมความร่วมมือระหว่างประเทศ  </t>
  </si>
  <si>
    <t>โรงแรม วี เอ็มแกลเลอรี่ โฮเทล คอลเลคชั่น กรุงเทพ</t>
  </si>
  <si>
    <t>ภายในวงเงินงบประมาณ</t>
  </si>
  <si>
    <t>เช่าห้องประชุมและอุปกรณ์ พร้อมตกแต่งสถานที่ในพิธีเปิดและปิดการฝึกอบรม สำหรับผู้รับทุนรัฐบาลไทย ฝึกอบรมนานาชาติ ประจำปี พ.ศ. 2568</t>
  </si>
  <si>
    <t>บริษัท เอสเค เดเวลอปเมนท์ กรุ๊ป (ไทยแลนด์) จำกัด</t>
  </si>
  <si>
    <t xml:space="preserve">จ้างจัดทำสื่อประชาสัมพันธ์และแผ่นพับ เพื่อส่งเสริมการ
สร้างการตระหนักรู้ด้านการป้องกันการแพร่ระบาดของโรคอุบัติใหม่ในพื้นที่จังหวัดเชียงราย </t>
  </si>
  <si>
    <t>บริษัท อมร 8558 พัฒนาบุคลากรและนวัตกรรม
ทางการศึกษา</t>
  </si>
  <si>
    <t>จ้างเหมาบริการยานพาหนะ จำนวน 2 คัน พร้อมพนักงานขับรถและน้ำมันเชื้อเพลิง สำหรับคณะกรมความร่วมมือระหว่างประเทศเดินทางไปจัดกิจกรรม TICA สัญจร ครั้งที่ 1 ณ มหาวิทยาลัยเชียงใหม่ จังหวัดเชียงใหม่</t>
  </si>
  <si>
    <t>นายทวี ปัญญามี</t>
  </si>
  <si>
    <t xml:space="preserve">ซื้ออุปกรณ์กระจายสัญญาณและปรับปรุงระบบเครือข่ายอินเทอร์เน็ต 
</t>
  </si>
  <si>
    <t>บจก. เจเอสเอส เทคโนโลยี เอ็นจิเนียริ่ง</t>
  </si>
  <si>
    <t xml:space="preserve">จ้างจัดทำ Need Assessment and Data Collection on Thailand - Laos Trade and Industry ภายใต้โครงการแลกเปลี่ยนความรู้ในสาขาการค้าและอุตสาหกรรมระหว่างไทย - สปป. ลาว
</t>
  </si>
  <si>
    <t>สถาบันระหว่างประเทศเพื่อการค้าและ         การพัฒนา
 (องค์การมหาชน)</t>
  </si>
  <si>
    <t>จ้างจัดพิมพ์จดหมายข่าวกรมความร่วมมือระหว่างประเทศ การทูตเพื่อการพัฒนา ฉบับที่ 7 ฉบับที่ 9 และฉบับที่ 10 เพิ่มเติม</t>
  </si>
  <si>
    <t>บริษัท เดฟ ทู ดีไซน์จำกัด</t>
  </si>
  <si>
    <t xml:space="preserve">จ้างเหมาบริการยานพาหนะ จำนวน 1 คัน พร้อม
พนักงานขับรถและน้ำมันเชื้อเพลิง สำหรับคณะ
ผู้เชี่ยวชาญจากวิทยาลัยเกษตรและเทคโนโลยีอุทัยธานี สถาบันการอาชีวศึกษาภาคเหนือ และเจ้าหน้าที่กรมความร่วมมือระหว่างประเทศ เดินทางไปปฏิบัติราชการ ณ โรงเรียนเทคนิค-วิชาชีพบ่อแก้ว แขวง สปป. ลาว 
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</si>
  <si>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ระนอง</t>
  </si>
  <si>
    <t>อมร 8558 พัฒนาบุคลากรและนสัตกรรม
ทางการศึกษา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</si>
  <si>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ตาก</t>
  </si>
  <si>
    <t>ห้างหุ้นส่วนจำกัด จันทิมาเชียงรายทัวร์</t>
  </si>
  <si>
    <t>จ้างเหมาบริการยานพาหนะ พร้อมพนักงานขับรถและน้ำมันเชื้อเพลิง สำหรับรับ-ส่ง เจ้าหน้าที่เข้าร่วมประชุมแลกเปลี่ยนเรียนรู้และศึกษาบริบทชุมชนแรงงานต่างด้าว ภายใต้แนวคิดสุขภาพหนึ่งเดียวในพื้นที่ชายแดน จังหวัดสระแก้ว</t>
  </si>
  <si>
    <t>บริษัท เคคาร์เรนทอล จำกัด</t>
  </si>
  <si>
    <t>จ้างเหมาบริการยานพาหนะ จำนวน 3 คันพร้อมพนักงานขับรถและน้ำมันเชื้อเพลิง สำหรับรับ-ส่งผู้รับทุนรีฐบาลไทยหลักสูตรนานาชาติ AITC หลักสูตร Climate Change and Health Adaptation from Climate Change และเจ้าหน้าที่กรมอนามัย เดินทางไปดูงานการจัดการสถานบริการสาธารณสุขรองรับการเปลี่ยนแปลงสภาพภูมิอากาศ ณ โรงพยาบาลธนบุรี กทม.</t>
  </si>
  <si>
    <t>บริษัท บุญดี ทรานสปอร์ต จำกัด</t>
  </si>
  <si>
    <t>จ้างจัดทำจดหมายข่าว กรมความร่วมมือระหว่างประเทศ การทูตเพื่อการพัฒนา ฉบับที่ 11 เชื่อมโลกสู่ไทยเพื่อสนับสนุนการพัฒนานวัตกรรมขั้นสูงเพื่อการพัฒนาที่ยั่งยืน แบบรูปเล่มขนาด A4 พิมพ์ 4 สี ฉบับภาษาไทย 500 เล่ม และ ฉบับภาษาอังกฤษ 500 เล่ม และแบบออนไลน์ (E-magazine)</t>
  </si>
  <si>
    <t>จ้างจัดทำ Mascot (คาแรกเตอร์สัญญลักษณ์ของกรมความร่วมมือระหว่างประเทศ)</t>
  </si>
  <si>
    <t>บริษัท ทูสปอตคอมมิวนิเคชั่น จำกัด</t>
  </si>
  <si>
    <t>วันที่  30 มิถุนายน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</si>
  <si>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</si>
  <si>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</si>
  <si>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</si>
  <si>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</si>
  <si>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5</t>
  </si>
  <si>
    <t>จ้างจัดทำสื่อประชาสัมพันธ์และแผ่นพับ เพื่อส่งเสริมการ
สร้างการตระหนักรู้ด้านการป้องกันการแพร่ระบาดของโรคอุบัติใหม่ในพื้นที่จังหวัดกาญจนบุรี</t>
  </si>
  <si>
    <t>48</t>
  </si>
  <si>
    <t>13</t>
  </si>
  <si>
    <t>4</t>
  </si>
  <si>
    <t>6</t>
  </si>
  <si>
    <t>ซื้ออุปกรณ์สำหรับการฝึกทักษะเทคนิคตัดเย็บ สำหรับผู้ทุนหลักสูตรฝึกอบรมเทคนิคการตัดเย็บให้แก่บุคลากรราชอาณาจักรกัมพูชา ภายใต้โครงการศูนย์แรกรับเหยื่อการค้ามนุษย์และกลุ่มเสี่ยง</t>
  </si>
  <si>
    <t>นางสาวลัดดาวัลย์ พฤติทวีวัฒน์</t>
  </si>
  <si>
    <t>50</t>
  </si>
  <si>
    <t>15</t>
  </si>
  <si>
    <t>บริษัท เทลออฟ เอเชีย จำกัด</t>
  </si>
  <si>
    <t xml:space="preserve">จ้างจัดฝึกอบรมหลักสูตร การพัฒนากรอบความคิดแบบเติบโต (Growth Mindset) สำหรับบุคลากรของกรม
ความร่วมมือระหว่างประเทศ </t>
  </si>
  <si>
    <t xml:space="preserve">เช่าใช้สัญญาณโทรศัพท์ Port LAN สำหรับสัญญาณข้อมูล (DATA) และสัญญาเสียง (Voice) แบบรายเดือน ประจำปี
งบประมาณ พ.ศ. 2568 </t>
  </si>
  <si>
    <t xml:space="preserve">จ้างจัดศึกษาดูงานโครงการศึกษาดูงานการจัดการท่อง
เที่ยวแบบยั่งยืนตามวิถีชุมชนคาร์บอนต่ำ ณ ปากน้ำ 
ชุมพร จังหวัดชุมพร เกาะเต่า เกาะพะงัน และเกาะสมุย
จังหวัดสุราษฎร์ธานี
</t>
  </si>
  <si>
    <t xml:space="preserve">จ้างเหมาบริการยานพาหนะ จำนวน 1 คัน พร้อมพนักงานขับรถและน้ำมันเชื้อเพลิง สำหรับโครงการส่งเสริมสุขภาพทางเพศและอนามัยเจริญพันธุ์ (flagship project) </t>
  </si>
  <si>
    <t>18,500.00</t>
  </si>
  <si>
    <t>บริษัท บุญดีทรานสปอร์ต จำกัด</t>
  </si>
  <si>
    <t>51</t>
  </si>
  <si>
    <t>มิ.ย.</t>
  </si>
  <si>
    <t xml:space="preserve">จ้างเหมาบริการยานพาหนะ จำนวน 1 คัน พร้อมพนักงานขับรถและน้ำมันเชื้อเพลิง สำหรับการปฐมนิเทศและกิจกรรมเชื่อมความสัมพันธ์ผู้รับทุนรัฐบาลไทยศึกษาราะดับปริญญาโท ปี 2568 ภายใต้แผนงานความร่วมมือเพื่อการพัฒนาไทย - ลาว   </t>
  </si>
  <si>
    <t>บริษัท ธนัชวิชญ์ แทรเวล กรุ๊ป จำกัด</t>
  </si>
  <si>
    <t>52</t>
  </si>
  <si>
    <t>จัดซื้อของที่ระลึกเพื่อมอบให้คณะทูตและกงสุลต่างประเทศประจำประเทศไทยและคู่สมรส</t>
  </si>
  <si>
    <t>บริษัท ไฮโดรสปอร์ต (ประเทศไทย๗ จำกัด</t>
  </si>
  <si>
    <t>53</t>
  </si>
  <si>
    <t>18</t>
  </si>
  <si>
    <t>นายธนาพันธ์ แสงพรมชาลี</t>
  </si>
  <si>
    <t>54</t>
  </si>
  <si>
    <t>24</t>
  </si>
  <si>
    <t xml:space="preserve">จัดซื้อกระดาษถ่ายเอกสาร A4 80 แกรม จำนวน 1 กลุ่ม (900 รีม) ประจำปีงบประมาณ 2568 </t>
  </si>
  <si>
    <t>20,000.00</t>
  </si>
  <si>
    <t>40,800.00</t>
  </si>
  <si>
    <t>6,800.00</t>
  </si>
  <si>
    <t>84,744.00</t>
  </si>
  <si>
    <t>บริษัท ร่มฉัตรอาภา จำกัด</t>
  </si>
  <si>
    <t>1045</t>
  </si>
  <si>
    <t>10</t>
  </si>
  <si>
    <t>จัดซื้อตรายาง จำนวน 1 กลุ่ม (44 รายการ 69 ดวง)</t>
  </si>
  <si>
    <t>9,455.00</t>
  </si>
  <si>
    <t>1055</t>
  </si>
  <si>
    <t>12</t>
  </si>
  <si>
    <t>จ้างเหมาบริการยานพาหนะ จำนวน 1 คัน พร้อมพนักงานขับรถและน้ำมันเชื้อเพลิง ณ จังหวัดสกลนคร และนครพนม</t>
  </si>
  <si>
    <t>55</t>
  </si>
  <si>
    <t>ก.ค.</t>
  </si>
  <si>
    <t>41,195.00</t>
  </si>
  <si>
    <t>เป็นผู้มีคุณสมบัติถูกต้อง
ครบถ้วนตรงตามเงื่อนไขที่กำหนด</t>
  </si>
  <si>
    <t>56</t>
  </si>
  <si>
    <t>17</t>
  </si>
  <si>
    <t>จ้างเหมาบริการยานพาหนะ พร้อมพนักงานขับรถและน้ำมันเชื้อเพลิง สำหรับโครงการเสริมสร้างประสิทธิภาพการดำเนินงานความร่วมมือเพื่อการพัฒนาระหว่างประเทศ ระหว่างวันที่ 18 - 19 กรกฎาคม 2568</t>
  </si>
  <si>
    <t>จ้างเหมาบริการยานพาหนะ จำนวน 1 คัน พร้อมพนักงานขับรถและน้ำมันเชื้อเพลิง สำหรับโครงการจัดตั้งศูนย์เรียนรู้เพื่อการพัฒนาเกษตรแบบยั่งยืน ตามแนวทางปรัชญาเศรษฐกิจพอเพียง ระหว่างวันที่ 5,6 และ 9 กรกฎาคม 2568</t>
  </si>
  <si>
    <t>บริษัท ฟีเจอร์ จำกัด</t>
  </si>
  <si>
    <t>61,200.00</t>
  </si>
  <si>
    <t>บริษัท ไทยแสนบริการ จำกัด</t>
  </si>
  <si>
    <t>1294</t>
  </si>
  <si>
    <t xml:space="preserve">ก.ค. </t>
  </si>
  <si>
    <t>บริษัท ไมค์ ทีม ทัวร์ อินเตอร์เนชั่วแนล จำกัด</t>
  </si>
  <si>
    <t>เป็นผู้มีคุณสมบัติถูกต้อง
ครบถ้วน ตรงตามเงื่อนไขที่กำหนด</t>
  </si>
  <si>
    <t>เป็นมีคุณสมบัติถูกต้อง
ครบถ้วน เสนอราคา
เหมาะสมภายในวงเงิน
งบประมาณ</t>
  </si>
  <si>
    <t>1295</t>
  </si>
  <si>
    <t>70,000.00</t>
  </si>
  <si>
    <t>บริษัท เทวมันตร์ทรา จำกัด</t>
  </si>
  <si>
    <t>1296</t>
  </si>
  <si>
    <t>วันที่  31 กรกฎาคม 2568</t>
  </si>
  <si>
    <t>สรุปผลการดำเนินการจัดซื้อจัดจ้างในรอบเดือนกรกฎาคม 2568</t>
  </si>
  <si>
    <t>2</t>
  </si>
  <si>
    <t>3</t>
  </si>
  <si>
    <t>บริษัท คินบิช จำกัด</t>
  </si>
  <si>
    <t>เป็นผู้มีคุณสมบัติตรงตามเงื่อนไขที่กำหนด</t>
  </si>
  <si>
    <t>55.1</t>
  </si>
  <si>
    <t>2568</t>
  </si>
  <si>
    <t>8</t>
  </si>
  <si>
    <t>469,516.00</t>
  </si>
  <si>
    <t>จ้างจัดกิจกรรม Team Building ณ จังหวัดกาญจนบุรี สำหรับโครงการเสริมสร้างประสิทธิภาพการดำเนินงาน
ความร่วมมือเพื่อการพัฒนาระหว่างประเทศ ในวันที่
19 กรกฎาคม 2568</t>
  </si>
  <si>
    <t>เช่าห้องประชุมและโสตทัศนูปกรณ์ สำหรับโครงการเสริมสร้างประสิทธิภาพการดำเนินงานความร่วมมือ
เพื่อการพัฒนาระหว่างประเทศ ระหว่างวันที่ 18 - 19 กรกฎาคม 2568</t>
  </si>
  <si>
    <t>จ้างดูแลเว็บไซด์ทุนศึกษาและฝึกอบรมระยะเวลา 1 ปี
เพื่อให้มีความพร้อมในการให้บริการแก่สาธารณชนทั้งในประเทศและต่างประเทศ ได้อย่างมีประสิทธิภาพและต่อเนื่อง</t>
  </si>
  <si>
    <t>จ้างเหมาบริการบริษัทเอกชนบริหารจัดการประชุม
เพื่อดำเนินโครงการขับเคลื่อนภารกิจความร่วมมือเพื่อการพัฒนาร่วมกับคู่ร่วมมือเพื่อการพัฒนา (Development Partners)</t>
  </si>
  <si>
    <t>สรุปผลการดำเนินการจัดซื้อจัดจ้างในรอบเดือนสิงหาคม 2568</t>
  </si>
  <si>
    <t>วันที่ 29 สิงหาคม 2568</t>
  </si>
  <si>
    <t>3133</t>
  </si>
  <si>
    <t>19</t>
  </si>
  <si>
    <t>ส.ค.</t>
  </si>
  <si>
    <t>จ้างเหมาบริการยานพาหนะ จำนวน 1 คัน พร้อมพนักงานขับรถยนต์และน้ำมันเชื้อเพลิง สำหรับการเดินทางไปปฏิบัติราชการของเจ้าหน้าที่กรมความร่วมมือระหว่างประเทศ เพื่อจัดกิจกรรม TICA สัญจร ครั้งที่ 3  ณ จังหวัดขอนแก่นและจังหวัดมหาสารคาม ในวันที่ 14-15 กรกฎาคม 2568</t>
  </si>
  <si>
    <t>นายณรงค์ฤทธิ์ ผุลมูลตรี</t>
  </si>
  <si>
    <t>61</t>
  </si>
  <si>
    <t>7</t>
  </si>
  <si>
    <t>10,000.00</t>
  </si>
  <si>
    <t>11,392.00</t>
  </si>
  <si>
    <t xml:space="preserve">จ้างเหมางานทำของที่ระลึก จำนวน 1 กลุ่ม (4 ชุด) </t>
  </si>
  <si>
    <t>บริษัท มหาทรัพย์ เซอร์วิส จำกัด</t>
  </si>
  <si>
    <t>1537</t>
  </si>
  <si>
    <t>22</t>
  </si>
  <si>
    <t xml:space="preserve">ส.ค. </t>
  </si>
  <si>
    <t>33,170.00</t>
  </si>
  <si>
    <t xml:space="preserve">จ้างจัดทำ Backdrop เพื่อสนับสนุนกิจกรรม The Colours of Afrrica 2025 </t>
  </si>
  <si>
    <t>1613</t>
  </si>
  <si>
    <t>28</t>
  </si>
  <si>
    <t xml:space="preserve">บริษัท เอ็ม แอนด์ เอ็ม แอดวานส์ เทรดดิ้ง จำกัด </t>
  </si>
  <si>
    <t>16,264.00</t>
  </si>
  <si>
    <t xml:space="preserve"> บริษัท ไวร์เออ แอนด์ ไวร์เลส จำกัด</t>
  </si>
  <si>
    <t>จัดซื้อซิมการ์ดพร้อมบัตรเติมเงิน สำหรับโครงการ
ส่งเสริมความร่วมมือเพื่อการพัฒนากับประเทศในภูมิภาคแอฟริกา</t>
  </si>
  <si>
    <t>1</t>
  </si>
  <si>
    <t>จ้างเหมาบริการยานพาหนะ จำนวน 1 คัน พร้อมพนักงานขับรถ
และน้ำมันเชื้อเพลิง ในวันที่ 4 และ 8 สิงหาคม 2568</t>
  </si>
  <si>
    <t>เป็นผู้มีคุณสมบัติตรงตาม
เงื่อนไขที่กำหนด</t>
  </si>
  <si>
    <t>40,000.00</t>
  </si>
  <si>
    <t xml:space="preserve">ซื้อเช่าห้องประชุม จำนวน 4 ห้อง พร้อมอุปกรณ์และระบบ
โสตทัศนูปกรณ์ สำหรับการประชุมเชิงปฏิบัติการเพื่อพิจารณาหลักสูตรภายใต้แผนพัฒนาทรัพยากรมนุษย์นานาชาติ ระยะ 
3 ปี (พ.ศ. 2569 - 2571) </t>
  </si>
  <si>
    <t>บริษัท โรงแรมเซ็นทรัลพลาซา จำกัด (มหาชน)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</si>
  <si>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</si>
  <si>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 xml:space="preserve">เป็นผู้มีคุณสมบัติถูกต้อง
ครบถ้วน ตรงตามเงื่อนไข  </t>
  </si>
  <si>
    <t>เป็นผู้มีคุณสมบัติถูกต้อง
ครบถ้วน ตรงตามเงื่อนไข  และเสนอราคาเหมาะสม
ภายในวงเงินงบประมาณ</t>
  </si>
  <si>
    <t>63</t>
  </si>
  <si>
    <t>60</t>
  </si>
  <si>
    <t>จัดซื้อวัสดุสำหรับการประชุมเชิงปฏิบัติการเพื่อพิจารณา
หลักสูตรภายใต้แผนพัฒนาทรัพยากรมนุษย์นานาชาติ ระยะ
3 ปี (พ.ศ. 2569 - 2571)</t>
  </si>
  <si>
    <t>ห้างหุ้นส่วนจำกัด เอ็น แอล ซัพพลาย แอนด์ อีควิปเมนท์</t>
  </si>
  <si>
    <t>62</t>
  </si>
  <si>
    <t xml:space="preserve">23 </t>
  </si>
  <si>
    <t>29,612.25</t>
  </si>
  <si>
    <t xml:space="preserve">จ้างจัดทำวิดีทัศน์เพื่อสนับสนุนกิจกรรม The Colours of 
Africa 2025 </t>
  </si>
  <si>
    <t>19,500.00</t>
  </si>
  <si>
    <t>นายณัฐภัทร พาหุพันธ์</t>
  </si>
  <si>
    <t>1611</t>
  </si>
  <si>
    <t>จ้างจัดทำของที่ระลึกสัญญลักษณ์กรมความร่วมมือระหว่าง
ประเทศเพื่อสนับสนุนกิจกรรม THE Colours of Africa 2025</t>
  </si>
  <si>
    <t>บริษัท  เก้าพอเพียง พรีเมี่ยม จำกัด</t>
  </si>
  <si>
    <t>1612</t>
  </si>
  <si>
    <t>14,177.50</t>
  </si>
  <si>
    <t>9</t>
  </si>
  <si>
    <t>1614</t>
  </si>
  <si>
    <t>10,700.00</t>
  </si>
  <si>
    <t xml:space="preserve">บริษัท เอช แอนด์ บี อินเตอร์เท็กซ์ จำกัด </t>
  </si>
  <si>
    <t>วันที่ 30 กันยายน 2568</t>
  </si>
  <si>
    <t>สรุปผลการดำเนินการจัดซื้อจัดจ้างในรอบเดือนกันยายน 2568</t>
  </si>
  <si>
    <t>นายอนุรักษ์ ผู้ดี</t>
  </si>
  <si>
    <t>69</t>
  </si>
  <si>
    <t>ก.ย.</t>
  </si>
  <si>
    <t xml:space="preserve">จัดซื้อวัสดุอุปกรณ์ เพื่อใช้ประกอบการเรียนการสอนให้กับ
ภาควิชาโลจิสติกส์ และภาควิชาอิเล็กทรอนิกส์ - ไอที 
วิทยาลัยเทคนิค - วิชาชีพ สะหวันนะเขต สปป. ลาว ภายใต้โครงการสร้างทักษะแรงงาน/วิชาชีพ (กัมพูชา/สปป. ลาว/
เมียนมา) </t>
  </si>
  <si>
    <t>72</t>
  </si>
  <si>
    <t>บริษัท สยามแฟคเตอรี่ จำกัด</t>
  </si>
  <si>
    <t>71</t>
  </si>
  <si>
    <t>73</t>
  </si>
  <si>
    <t>11</t>
  </si>
  <si>
    <t>จัดซื้อวัสดุอุปกรณ์ที่เกี่ยวข้องกับการตัดเย็บ ให้กับภาควิชา
คหกรรม (ตัดเย็บ)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</si>
  <si>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118,556.00</t>
  </si>
  <si>
    <t>74</t>
  </si>
  <si>
    <t>บริษัท เอ พลัส คิงเทค จำกัด</t>
  </si>
  <si>
    <t>1739</t>
  </si>
  <si>
    <t>จัดซื้อจักรเย็บผ้าอุตสาหกรรม และจักรโพ้งให้กับภาควิชา
คหกรรม (ตัดเย็บ) วิทยาลัยเทคนิค- วิชาชีพสะหวันนะเขต
สปป. ลาว ภายใต้โครงสร้างทักษะแรงงาน/วิชาชีพ (กัมพูชา/สปป. ลาว/เมียนมา)</t>
  </si>
  <si>
    <t>จัดซื้อวัสดุอุปกรณ์เพื่อประกอบการเรียนการสอน ให้กับ
ภาควิชาอาหาร - การโรงแรม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</si>
  <si>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บริษัท เค คาร์เรนทอล จำกัด</t>
  </si>
  <si>
    <t>72.1</t>
  </si>
  <si>
    <t xml:space="preserve">จ้างซ่อมเครื่องคอมพิวเตอร์โน๊ตบุ๊ค ยี่ห้อ Lenovo
รุ่น  Legion 582b10055TA หมายเลขครุภัณฑ์
กต./1500-64-05-005-001-0001 </t>
  </si>
  <si>
    <t>จ้างเหมาบริการยานพาหนะ จำนวน 5 คัน พร้อมพนักงาน
ขับรถและน้ำมันเชื้อเพลิง สำหรับการจัดกิจกรรมการศึกษา
ดูงานด้านการพัฒนชนบทในประเทศไทย</t>
  </si>
  <si>
    <t>จ้างเหมาบริการยานพาหนะพร้อมพนักงานขับรถและน้ำมันเชื้อเพลิง สำหรับรับ-ส้ง คณะผู้แทนในการเดินทางไปประชุม/ดูงานความร่วมมือเพื่อการพัฒนาไทย-เมียนมา ณ จังหวัดเชียงราย</t>
  </si>
  <si>
    <t>50,000.00</t>
  </si>
  <si>
    <t>57,600.00</t>
  </si>
  <si>
    <t>30,000.00</t>
  </si>
  <si>
    <t>21,000.00</t>
  </si>
  <si>
    <t>11,000.00</t>
  </si>
  <si>
    <t>120,000.00</t>
  </si>
  <si>
    <t xml:space="preserve"> </t>
  </si>
  <si>
    <t xml:space="preserve">จ้างบริษัทเอกชนเพื่อบริหารจัดการและดูแลความเรียบร้อย สำหรับการประชุม Asia - Pasific Directors General  Forum for  South - South and Traingular Cooperational ครั้งที่ 6 และการศึกษา
ดูงาน
</t>
  </si>
  <si>
    <t>จ้างจัดฝึกอบรมหลักสูตร การพัฒนาบุคลิกภาพและการ
สื่อสารเพื่อเข้าสังคม สำหรับบุคลากรของกรมความร่วมมือเพื่อการพัฒนาระหว่างประเทศ</t>
  </si>
  <si>
    <t xml:space="preserve">จ้างบริษัทเอกชนเพื่อบริหารจัดการสำหรับการศึกษา
ดูงานของคณะผู้แทนจากประเทศหมู่เกาะแปซิฟิกในห้วง
การประชุมประจำปีของเอสแคป สมัยที่ 81 ในวันที่ 
24 เมษายน 2568 ณ ศูนย์บริการจัดการคุณภาพน้ำ องค์การบริหารส่วนตำบลลำโพ และบ้านมั่นคง คลองเปรมประชากร 
</t>
  </si>
  <si>
    <t xml:space="preserve">ประกวดราคาซื้ออุปกรณ์กีฬา พร้อมขนส่งและติดตั้ง ภายใต้โครงการ Capacity Building for Sport Science on Hing Performance Sport (Elite Sport) Development ให้แก่ สถาบันกีฬา - กายกรรม สปป.ลาว </t>
  </si>
  <si>
    <t>สญ.</t>
  </si>
  <si>
    <t>23</t>
  </si>
  <si>
    <t>บริษัท เสถียรอุตสาหกรรม จำกัด</t>
  </si>
  <si>
    <t>คัดเลือก</t>
  </si>
  <si>
    <t xml:space="preserve">จ้างจัดทำหนังสือครบรอบ 10 ปี การสถาปนากรมความร่วมมือระหว่างประเทศ </t>
  </si>
  <si>
    <t>บริษัท คลาวด์แอนด์กราวนด์ จำกัด</t>
  </si>
  <si>
    <t>26</t>
  </si>
  <si>
    <t xml:space="preserve">จ้างจัดทำชุดขาตั้งมาสคอตเพื่อสนับสนุนกิจกรรม The Coloursof Africa 2025 </t>
  </si>
  <si>
    <t xml:space="preserve">จ้างเหมาบริการยานพาหนะพร้อมพนักงานขับรถและน้ำมัน
เชื้อเพลิง สำหรับรับ - ส่งเจ้าหน้าที่กรมความร่วมมือฯ ในการไปจัดกิจกรรม TICA สัญจร ครั้งที่ 4 </t>
  </si>
  <si>
    <t>สรุปผลการจัดซื้อจัดจ้างของกรมความร่วมมือระหว่างประเทศ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</si>
  <si>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</si>
  <si>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</si>
  <si>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</si>
  <si>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</si>
  <si>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</si>
  <si>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</si>
  <si>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</si>
  <si>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</si>
  <si>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</si>
  <si>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</si>
  <si>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</si>
  <si>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</si>
  <si>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ไม่มี</t>
  </si>
  <si>
    <t>ข้อเสนอแนะ</t>
  </si>
  <si>
    <t>สรุปรายการจัดซื้อจัดจ้างจำแนกตามวิธีการจัดซื้อจัดจ้าง (รายเดือน)</t>
  </si>
  <si>
    <t>เดือน</t>
  </si>
  <si>
    <t>งบประมาณ</t>
  </si>
  <si>
    <t>bidding</t>
  </si>
  <si>
    <t>เจาะจง</t>
  </si>
  <si>
    <t>ประกวดแบบ</t>
  </si>
  <si>
    <t>จัดซื้อของขวัญ จำนวน 4 รายการ สำหรับ
การเดินทางไปปฏิบัติราชการของ นางพิมพ์วดี
โสวรัตนพงศ์ รองอธิบดีกรมความร่วมมือระหว่าง
ประเทศ และเจ้าหน้าที่ฯ เพื่อมอบให้คณะผู้แทน
ฝ่ายโปรตุเกสในการประชุม International Meeting on Triangular Cooperation ครั้งที่ 8
ณ กรุงลิสบอน สาธารณรัฐโปรตุเกส</t>
  </si>
  <si>
    <t xml:space="preserve">JIM THOMPSON </t>
  </si>
  <si>
    <t>MR&amp;M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</si>
  <si>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สำหรับการเดินทางไปปฏิบัติราชการของนางพิมพ์วดีโสวรัตนพงศ์ รองอธิบดีกรมความร่วมมือระหว่างประเทศ และเจ้าหน้าที่ฯ เพื่อเดินทางเข้าร่วมประชุมInternational Meeting on Triangular Cooperation ครั้งที่ 8 ณ กรุงลิสบอน สาธารณรัฐโปรตุเกส      </t>
  </si>
  <si>
    <t xml:space="preserve"> - จัดซื้อซิมการ์ดและบัตรเติมเงิน 
 - จัดซื้อของขวัญสำหรับการเดินทางไปปฏิบัติราชการของนางอรุณี ไฮม์ม รองอธิบดีกรมความร่วมมือฯ และเจ้าหน้าที่ เพื่อเข้าร่วมการประชุม South-South Cooperation Route ณ เมือง Cali ประเทศโคลอมเบีย </t>
  </si>
  <si>
    <t>1. บริษัท แอดวานซ์ ไวร์เวส เน็ตเวอร์ค จำกัด (สำนักงานใหญ่)
2.  บริษัท ทิพยธารี จำกัด
3. บริษัท ภูตะวัน เฮิร์บ แอนด์ คอสเมติค จำกัด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</si>
  <si>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</si>
  <si>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</si>
  <si>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</si>
  <si>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</si>
  <si>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</si>
  <si>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</si>
  <si>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</si>
  <si>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</si>
  <si>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</si>
  <si>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</si>
  <si>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</si>
  <si>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</si>
  <si>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</si>
  <si>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</si>
  <si>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</si>
  <si>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</si>
  <si>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</si>
  <si>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</si>
  <si>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</si>
  <si>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</si>
  <si>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</si>
  <si>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</si>
  <si>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</si>
  <si>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</si>
  <si>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</si>
  <si>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</si>
  <si>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</si>
  <si>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</si>
  <si>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</si>
  <si>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</si>
  <si>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</si>
  <si>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</si>
  <si>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</si>
  <si>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</si>
  <si>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</si>
  <si>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</si>
  <si>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</si>
  <si>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</si>
  <si>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</si>
  <si>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</si>
  <si>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</si>
  <si>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</si>
  <si>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</si>
  <si>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</si>
  <si>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</si>
  <si>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</si>
  <si>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</si>
  <si>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</si>
  <si>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</si>
  <si>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</si>
  <si>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</si>
  <si>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</si>
  <si>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จัดซื้อซิมการ์ดและบัตรเติมเงิน เพื่อใช้ติดต่อสื่อสาร โดยมีนางสาวชุตินันท์ อยู่พิทักษ์ นักวิเทศสหการปฏิบัติการ เดินทางไปประชุม Round Table Implementation Meeting 2024 (RTIM) ณ นครหลวงเวียงจันทน์ สปป.ลาว</t>
  </si>
  <si>
    <t>บริษัท ซีนิท เทเลโปรดักส์ จำกัด</t>
  </si>
  <si>
    <t>.</t>
  </si>
  <si>
    <t>บริษัท ตะวันออกอาร์ต จำกัด</t>
  </si>
  <si>
    <t>จัดซื้อจัดจ้างตามหนังสือกรมบัญชีกลาง ด่วนที่สุด ที่ กค 14054/ว 322 ลงวันที่ 24 สิงหาคม 2560</t>
  </si>
  <si>
    <t>จัดซื้อจัดจ้างตามหนังสือกรมบัญชีกลาง ด่วนที่สุด ที่ กค 14054/ว 322 ลงวันที่ 24 สิงหาคม 2561</t>
  </si>
  <si>
    <t>จัดซื้อจัดจ้างตามหนังสือกรมบัญชีกลาง ด่วนที่สุด ที่ กค 14054/ว 322 ลงวันที่ 24 สิงหาคม 2562</t>
  </si>
  <si>
    <t>จัดซื้อจัดจ้างตามหนังสือกรมบัญชีกลาง ด่วนที่สุด ที่ กค 14054/ว 322 ลงวันที่ 24 สิงหาคม 2564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</si>
  <si>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</si>
  <si>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</si>
  <si>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</si>
  <si>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</si>
  <si>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</si>
  <si>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</si>
  <si>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</si>
  <si>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</si>
  <si>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</si>
  <si>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</si>
  <si>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</si>
  <si>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</si>
  <si>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</si>
  <si>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</si>
  <si>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</si>
  <si>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</si>
  <si>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</si>
  <si>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</si>
  <si>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</si>
  <si>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</si>
  <si>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</si>
  <si>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</si>
  <si>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</si>
  <si>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</si>
  <si>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</si>
  <si>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</si>
  <si>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</si>
  <si>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</si>
  <si>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</si>
  <si>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</si>
  <si>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</si>
  <si>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</si>
  <si>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</si>
  <si>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</si>
  <si>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</si>
  <si>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2600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</si>
  <si>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</si>
  <si>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</si>
  <si>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</si>
  <si>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 xml:space="preserve">จ้างเหมาบริการทำสติ๊กเกอร์ติดบอร์ดพร้อมติดตั้ง จำนวน 1 งาน </t>
  </si>
  <si>
    <t xml:space="preserve">จัดซื้อซิมการ์ดและบัตรเติมเงิน เพื่อใช้ในการ
ติดต่อสื่อสาร เดินทางไปปฏิบัติราชการของ
นางภัณฑิลา แสงจันทร์ นักวิเทศสหการชำนาญการพิเศษ และนางสาวพิชญา ศรีเจริญรัตน์ เพื่อร่วมทดสอบเส้นทางการท่องเที่ยวเชิงนิเวศโดยชุมชน ณ เมืองเฟือง สปป. ลาว </t>
  </si>
  <si>
    <t>นายสุเมธ สิทธิวงศ์เป็ง</t>
  </si>
  <si>
    <t>จ้างเหมาบริการยานพาหนะ จำนวน 1 คัน  พร้อมพนักงานขับรถและน้ำมันเชื้อเพลิง สำหรับการเดินทางทางไปปฏิบัติราชการของ นางอรุณี  ไฮม์ม รองอธิบดีกรมความร่วมมือฯ และนายศิลป์พีระ นาคจำรัสศรี นักวิเทศสหการปฏิบัติการ เพื่อปฏิบัติภารกิจกับคณะผู้เชี่ยวชาญจากสาธารณรัฐเกาหลี  ซึ่งเดินทางเยือนประเทศไทยและ KOICA ประเทศไทย ณ สถาบันพัฒนาฝีมือแรงงานนานาชาติ ณ อำเภอเชียงแสน จังหวัดเชียงราย</t>
  </si>
  <si>
    <t>จัดซื้อซิมการ์ดและบัตรเติมเงิน เพื่อใช้ติดต่อสื่อสาร ในการเดินทางไปปฏิบัติราชการของนางพิมพ์วดี โสวรัตนพงศ์ รองอธิบดีกรมความร่วมมือฯ และนายกานต์รพี พลฤทธิ์ นักการทูตปฏิบัติการ เข้าร่วมประชุมทวิภาคีไทย - ภูฏาน ครั้งที่ 4 ณ กรุงทิมพู ราชอาณาจักรภูฏาน</t>
  </si>
  <si>
    <t>จัดซื้อวัสดุเครื่องเขียน สำหรับการจัดฝึกอบรมเตรียมเป็นอาสาสมัครเพื่อนไทย ประจำปี พ.ศ. 2567 ณ จังหวัดเพชรบุรี</t>
  </si>
  <si>
    <t>บริษัท ออฟฟิตเมท (ไทย) จำกัด</t>
  </si>
  <si>
    <t>บริษัท ทีนส์ ทีม จำกัด</t>
  </si>
  <si>
    <t>จ้างจัดทำระบบประชุมออนไลน์ สำหรับการประชุม
ความร่วมมือเพื่อการพัฒนาด้านสาธารณสุขชายแดนไทย - เมียนมา ณ โรงแรมเดอ ไพรม์ รางน้ำ</t>
  </si>
  <si>
    <t>ค่าเช่าห้องประชุม จำนวน 1 ห้อง พร้อมด้วยเครื่องฉาย 
LED Projector/Sound System/Microphone/WIFI/
Notepad - Pencil สำหรับการประชุมความร่วมมือเพื่อการพัฒนาด้านสาธารณสุขชายแดนไทย - เมียนมา ณ โรงแรม เดอ ไพร์ม รางน้ำ</t>
  </si>
  <si>
    <t>บริษัท สุวรรณชาด จำกัด</t>
  </si>
  <si>
    <t xml:space="preserve">จัดซื้อซิมการ์ดและบัตรเติมเงิน เพื่อใช้ติดต่อสื่อสาร ในการเดินทางไปปฏิบัติราชการเพื่อสำรวจศักยภาพพื้นที่เป้าหมายของโครงการ Developmet of Food and Agro - Processing Industry and post - Harvest Technology Transferring ณ แขวงจำปาสัก แขวงอัตตะปือ และแขวงเซกอง สปป. ลาว </t>
  </si>
  <si>
    <t>บริษัท กรีนสเปส ดีเวลอปเปอร์ จำกัด</t>
  </si>
  <si>
    <t>จัดซื้อของขวัญ สำหรับมอบให้หัวหน้าคณะฝ่ายอินโดนีเซียในการประชุมเตรียมการเพื่อหารือ
แนวทางการจัดทำแผนความร่วมมือทางวิชาการ
ไทย - อินโดนีเซีย โดยมีนางพิมพ์วดี โสวรัตนพงศ์เป็นหัวหน้าคณะผู้แทนไทย พร้อมคณะทำงานฯ</t>
  </si>
  <si>
    <t>จัดซื้อซิมการ์ดและบัตรเติมเงินเพื่อใช้ติดต่อสื่อสาร ในการเดินทางไปปฏิบัติราชการของ นางสาววิทิดา ศิวะเกื้อ นักวิเทศสหการชำนาญการพิเศษ และนางสาวฮัซซูน่า ไซยกุล นักวิเทศสหการปฏิบัติงาน เพื่อการดำเนินงานผลผลิตที่ ณ โรงเรียนเทคนิค - วิชาชีพ แขวงบ่อแก้ว สปป.ลาว</t>
  </si>
  <si>
    <t>จัดซื้อซิมการ์ดและบัตรเติมเงิน เพื่อใช้ในการติดต่อสื่อสาร ในการเดินทางไปปฏิบัติราชการของนางอรุณี ไฮม์ม รองอธิบดีกรมความร่วมมือฯ นายมงคล ศิวารักษ์ นักการทูต ชำนาญการ และนางสาวอรุณี หลักคำ เจ้าหน้าที่โครงการฯ เพื่อเข้าร่วมงานปิดโครงการและเปิดตัวฉลากสีเขียวภายใต้ความร่วมมือฯ ไทย - เยอรมนี ณ นครหลวงเวียงจันทน์ สปป.ลาว</t>
  </si>
  <si>
    <t>นางสาวจิราพรรณ แซ่ลิ้ม</t>
  </si>
  <si>
    <t>จัดซื้ออุปกรณ์ และจัดจ้างทำเอกสารสำหรับการสำรวจและสำรวจศักยภาพพื้นที่เป้าหมายของโครงการ Development of Food and Agro - Processing Industry and Post - Harvest Technology Transferring</t>
  </si>
  <si>
    <t xml:space="preserve">จัดซื้อสินค้าตัวอย่างผลิตภัณฑ์อาหารในประเทศไทยสำหรับทดสอบคุณภาพทางประสาทสัมผัส จำนวน 3 แขวง สำหรับการสำรวจศักยภาพพื้นที่เป้าหมายของโครงการ Developmet of Food and Agro - Processing Industry and Post - Harvest Technology Transferring </t>
  </si>
  <si>
    <t xml:space="preserve"> -บริษัท ซีพี แอ๊กซ์ตร้า จำกัด 
จำนวน 1296 บาท
 -บริษัท มิสเตอร์ ดี.ไอ.วาย. (กรุงเทพ) จำนวน 326 บาท
 -บริษัท ท็อฟฟี่โฮลเซลล์ จำกัด 
(สำนักงานใหญ่) จำนวน 2256 บาท
 -บริษัทจำกัด บิ๊กซี ซูปเปอร์เซ็นเตอร์ (โคราช 2) จำนวน 1716 บาท
 -บริษัท ปึงหงี่เชียง ฟู้ด โปรดักส์ จำกัด
จำนวน 2033 บาท
 -บริษัท โดมเซ็นเตอร์พ้อยท์ จำกัด จำนวน 614.18 บาท</t>
  </si>
  <si>
    <t>นายอนุศักดิ์ เจริญสุข</t>
  </si>
  <si>
    <t>จัดซื้อจัดจ้างตามหนังสือกรมบัญชีกลาง ด่วนที่สุด ที่ กค 14054/ว 322 ลงวันที่ 24 สิงหาคม 2604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</si>
  <si>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
ชำนาญการพิเศษ และเจ้าหน้าที่ฯ เพื่อเตรียมการดำเนินงานผลผลิตที่ 3 การพัฒนาโรงเรียนให้เป็นแหล่งชุมชนด้านเกษตรผสมผสาน ณ โรงเรียนเทคนิค -วิชาชีพแขวงบ่อแก้ว สปป.ลาว</t>
  </si>
  <si>
    <t>จัดซื้อซิมการ์ดและบัตรเติมเงิน เพื่อใช้ในติดต่อสื่อสาร ในการเดินทางไปปฏิบัติราชการของนางชัชสรัญย์ เลิศเกียรติวงศ์ ผอ.กองความร่วมมือฯ และเจ้าหน้าที่ฯ เพื่อเข้าร่วมการประชุมกับหน่วยงานฝ่ายลาวเกี่ยวกับการฝึกอบรมทักษะอาชีพสำหรับแรงงานลาว ภายใต้โครงการ PROMISE Phase II ณ นครหลวงเวียงจันทน์ สปป. ลาว</t>
  </si>
  <si>
    <t>จัดซื้อจัดจ้างตามหนังสือกรมบัญชีกลาง ด่วนที่สุด ที่ กค 14054/ว 322 ลงวันที่ 24 สิงหาคม 2605</t>
  </si>
  <si>
    <t>จ้างเหมาบริกายานพาหนะ จำนวน 1 คัน พร้อมพนักงานขับรถและน้ำมันเชื้อเพลิงสำหรับการเดินทางไปปฏิบัติราชการของ นางอรุณี ไฮม์ม รองอธิบดีกรมความร่วมมือฯ และนางสาวปวริศา เพิ่มบุญ เจ้าหน้าที่โครงการ เพื่อเข้าร่วมหารือสถาบันคชบาลฯ
ณ ศูนย์อนุรักษ์ช้างไทย จังหวัดลำปาง</t>
  </si>
  <si>
    <t xml:space="preserve">TOP CHIANGMAI </t>
  </si>
  <si>
    <t>จัดซื้อจัดจ้างตามหนังสือกรมบัญชีกลาง ด่วนที่สุด ที่ กค 14054/ว 322 ลงวันที่ 24 สิงหาคม 2606</t>
  </si>
  <si>
    <t>นายบุณยาลิตร์ ธรกิจ</t>
  </si>
  <si>
    <t>จัดซื้อจัดจ้างตามหนังสือกรมบัญชีกลาง ด่วนที่สุด ที่ กค 14054/ว 322 ลงวันที่ 24 สิงหาคม 2607</t>
  </si>
  <si>
    <t xml:space="preserve">จ้างเหมาบริกายานพาหนะ จำนวน 1 คัน พร้อมน้ำมันเชื้อเพลิง สำหรับการเดินทางไปปฏิบัติราชการผู้เชี่ยวชาญ TIKA ของโครงการความร่วมมือทวิภาคีระหว่างไทยกับตุรกี ณ จังหวัดลำปางและจังหวัดเชียงราย  </t>
  </si>
  <si>
    <t>จ้างถ่ายเอกสาร สำหรับการประชุม Thai-Myanmar Development Cooperation Programme in Public Health Sector</t>
  </si>
  <si>
    <t>Photo City.Ra</t>
  </si>
  <si>
    <t>จัดซื้อจัดจ้างตามหนังสือกรมบัญชีกลาง ด่วนที่สุด ที่ กค 14054/ว 322 ลงวันที่ 24 สิงหาคม 2608</t>
  </si>
  <si>
    <t>ร้านค้าทั่วไป</t>
  </si>
  <si>
    <t>จัดซื้อจัดจ้างตามหนังสือกรมบัญชีกลาง ด่วนที่สุด ที่ กค 14054/ว 322 ลงวันที่ 24 สิงหาคม 2609</t>
  </si>
  <si>
    <t>จัดซื้อตัวอย่างผลิตภัณฑ์ของสาธารณรัฐประชาธิปไตยประชาชนลาว เพื่อนำกลับมาศึกษาในไทย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</si>
  <si>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</si>
  <si>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จัดซื้อตรายาง จำนวน 1 กลุ่ม (6 รายการ 6 ดวง)</t>
  </si>
  <si>
    <t>จ้างเหมาบริการยานพาหนะในต่างประเทศ จำนวน 2 คัน พร้อมพนักงานขับรถและน้ำมันเชื้อเพลิง สำหรับการเดินทางไปราชการของ นางภัณฑิลา แสงจันทร์ นักวิเทศสหการชำนาญการพิเศษ และนางสาวพิชญา ศรีเจริญรัตน์ เจ้าหน้าที่โครงการฯ เดินทางไปสำรวจศักยภาพพื้นที่เป้าหมายและสำรวจรสชาติผลิตภัณฑ์ที่เป็นที่นิยมของ สปป. ลาว</t>
  </si>
  <si>
    <t>Phou Phienh Bolaven Travel sole Co.,LtD</t>
  </si>
  <si>
    <t>จัดซื้อจัดจ้างตามหนังสือกรมบัญชีกลาง ด่วนที่สุด ที่ กค 14054/ว 322 ลงวันที่ 24 สิงหาคม 2611</t>
  </si>
  <si>
    <t>จ้างจัดทำบอร์ดประชาสัมพันธ์ Roll-up จำนวน 1 บอร์ด สำหรับการเข้าร่วมงาน Thailand Friendly Dessing Expo 2024 :มหกรรมอารยสถาปัตย์ นวัตกรรมสุขภาพ และการท่องเที่ยวเพื่อคนทั้งมวล ครั้งที่ 8 ณ ศูนย์นิทรรศการและการประชุมไบเทค บางนา</t>
  </si>
  <si>
    <t>จัดซื้อจัดจ้างตามหนังสือกรมบัญชีกลาง ด่วนที่สุด ที่ กค 14054/ว 322 ลงวันที่ 24 สิงหาคม 2612</t>
  </si>
  <si>
    <t>จัดซื้อซิมการ์ดเพื่อใช้ติดต่อสื่อสาร สำหรับผู้แทน
กรมความร่วมมือระหว่างประเทศในการเดินทางไปปฏิบัติราชการ ณ เมืองเฟือง สปป.ลาว</t>
  </si>
  <si>
    <t>จัดซื้อจัดจ้างตามหนังสือกรมบัญชีกลาง ด่วนที่สุด ที่ กค 14054/ว 322 ลงวันที่ 24 สิงหาคม 2613</t>
  </si>
  <si>
    <t xml:space="preserve">จัดซื้อซิมการ์ดเพื่อใช้ติดต่อสื่อสารระหว่างการเดินทางไปปฏิบัติราชการของศูนย์เรียนรู้เพื่อการพัฒนาเกษตรแบบยั่งยืนตามแนวทางหลักปรัชญาของเศรษฐกิตพอเพียง ณ โรงเรียนเทคนิค - วิชาชีพแบบผสม แขวงไซยะบุรี สปป. ลาว  </t>
  </si>
  <si>
    <t>จัดซื้อจัดจ้างตามหนังสือกรมบัญชีกลาง ด่วนที่สุด ที่ กค 14054/ว 322 ลงวันที่ 24 สิงหาคม 2614</t>
  </si>
  <si>
    <t>จัดซื้อจัดจ้างตามหนังสือกรมบัญชีกลาง ด่วนที่สุด ที่ กค 14054/ว 322 ลงวันที่ 24 สิงหาคม 2615</t>
  </si>
  <si>
    <t>จัดซื้อซิมการ์ดและบัตรเติมเงิน เพื่อใช้ติดต่อสื่อสาร</t>
  </si>
  <si>
    <t>THE THAI SILK Co.,LTD</t>
  </si>
  <si>
    <t>จัดซื้อจัดจ้างตามหนังสือกรมบัญชีกลาง ด่วนที่สุด ที่ กค 14054/ว 322 ลงวันที่ 24 สิงหาคม 2616</t>
  </si>
  <si>
    <t>จัดซื้อของขวัญเพื่อมอบแก่ผู้แทนระดับสูงฯ ในการเดินทางไปปฏิบัติราชการของผู้แทนไทยเข้าประชุม China - Indian Ocean Region</t>
  </si>
  <si>
    <t>จัดซื้อวัสดุสำหรับโครงการสอบคัดเลือกนักเรียนนักเรียนทุน
พระราชทาน ปีการศึกษา 2568 ณ สถาบันเทคโนโลยีแห่งกัมพูชา (ITC) ราชอาณาจักรกัมพูชา ภายใต้โครงการพระราชดำริฯ</t>
  </si>
  <si>
    <t>จัดซื้อจัดจ้างตามหนังสือกรมบัญชีกลาง ด่วนที่สุด ที่ กค 14054/ว 322 ลงวันที่ 24 สิงหาคม 2617</t>
  </si>
  <si>
    <t>1. บริษัท  บีทูเอส จำกัด สาขา
โรบินสัน ชลบุรี จำนวน 3361.70 บาท
2. บริษัท คอมเซเว่น จำกัด (มหาชน) จำนวน 3919 บาท</t>
  </si>
  <si>
    <t>เอ็น เอ็น อีซี่ปริ้น (NN Easy Print)</t>
  </si>
  <si>
    <t>จัดซื้อจัดจ้างตามหนังสือกรมบัญชีกลาง ด่วนที่สุด ที่ กค 14054/ว 322 ลงวันที่ 24 สิงหาคม 2618</t>
  </si>
  <si>
    <t>จ้างถ่ายเอกสาร จำนวน 250 ชุด สำหรับโครงการสอบคัดเลือกนักเรียนทุนพระราชทานปีการศึกษา 2568 ณ สถาบันเทคโนโลยีแห่งกัมพูชา (ITC) ราชอาณาจักรกัมพูชา ภายใต้โครงการพระราชดำริฯ</t>
  </si>
  <si>
    <t>นายสุริยา เปลี่ยนปัญญา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</si>
  <si>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นักวิเทศสหการโครงการจัดตั้งศูนย์เรียนรู้เพื่อการพัฒนาเกษตรแบบยั่งยืนตามแนวทาง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 - วิชาชีพผสม แขวงไซยะบุรี สปป. ลาว</t>
  </si>
  <si>
    <t>จัดซื้อจัดจ้างตามหนังสือกรมบัญชีกลาง ด่วนที่สุด ที่ กค 14054/ว 322 ลงวันที่ 24 สิงหาคม 2619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</si>
  <si>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</si>
  <si>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จัดซื้อซิมการ์ดและบัตรเติมเงิน เพื่อใช้ติดต่อสื่อสารในการเดินทางไปปฏิบัติราชการของ นางอรุณี ไฮม์ม รองอธิบดีกรมความร่วมมือฯ เป็นหัวหน้าคณะพร้อมเจ้าหน้าที่ฯ ในการประชุม Mid-term Review การดำเนินงานตามแผนความร่วมมือเพื่อการ
พัฒนาไทย-กัมพูชา ฉบับที่ 2  2566 - 2568 ณ กรุงพนมเปญ ราชอาณาจักรกัมพูชา</t>
  </si>
  <si>
    <t>เช่า Pocket wifi เพื่อใช้ติดต่อสื่อสาร ในการเดินทางไปปฏิบัติราชการของ ร้อยโท สรวุฒิปรีดีดิลก อัครราชทูต ณ กรุงเฮลซิงกิ และคณะฯ พร้อมติดตามผลการดำเนินงานโครงการความ     ร่วมมือเพื่อการพัฒนาในพื้นที่กรุงฮานอย และจังหวัดท้ายเงวียน สาธารณรัฐสังคมนิยมเวียดนา</t>
  </si>
  <si>
    <t>Pocket wifi</t>
  </si>
  <si>
    <t>จัดซื้อจัดจ้างตามหนังสือกรมบัญชีกลาง ด่วนที่สุด ที่ กค 14054/ว 322 ลงวันที่ 24 สิงหาคม 2621</t>
  </si>
  <si>
    <r>
      <t>เ</t>
    </r>
    <r>
      <rPr>
        <sz val="16"/>
        <rFont val="TH SarabunPSK"/>
        <family val="2"/>
      </rPr>
      <t>ป็นผู้มีคุณสมบัติถูกต้อง
ครบถ้วน ตรงตามเงื่อนไข  และเสนอราคาเหมาะสมภายในวงเงินงบประมาณ</t>
    </r>
  </si>
  <si>
    <t>จัดซื้อซิมการ์ดพร้อมบัตรเติมเงิน จำนวน 2 ซิม เพื่อใช้ติดต่อสื่อสารและประสานงานของเจ้าหน้าที่กรมฯ ในการเดินทางไปปฏิบัติราชการเพื่อติดตามการดำเนินงานตามผลผลิตที่ 2 รวมทั้งติดตามความคืบหน้าในการปรับปรุงศูนย์เรียนรู้ฯ ณ โรงเรียนเทคนิค-วิชาชีพแบบผสม แขวงเซกอง สปป.ลาว</t>
  </si>
  <si>
    <t>บริษัท ซินิท เทเลโปรดักส์ จำกัด</t>
  </si>
  <si>
    <t>1193</t>
  </si>
  <si>
    <t xml:space="preserve"> /2568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</si>
  <si>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สำหรับรับ-ส่งผู้เชี่ยวชาญและคณะผู้แทนกรมฯ เข้าร่วมการประชุมเชิงปฏิบัติการกิจกรรม 3.2 สรุปผลและจัดทำคู่มือภายใต้โครงการ Capacity Building for Sport Science and Arts (โรงเรียนสีขาว) ให้แก่ สปป.ลาว</t>
  </si>
  <si>
    <t xml:space="preserve">บริษัท วี เค บริการรถเช่า จำกัด </t>
  </si>
  <si>
    <t>1223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</si>
  <si>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สำหรับเดินทางไปปฏิบัติราชการของคณะกรรมการตรวจรับพัสดุในการจัดซื้ออุปกรณ์กีฬา พร้อมขนส่ง ณ สปป.ลาว</t>
  </si>
  <si>
    <t>1109</t>
  </si>
  <si>
    <t>จัดซื้อซิมการ์ดพร้อมบัตรเติมเงิน จำนวน 4 ซิม เพื่อใช้ติดต่อสื่อสารให้กับผู้เชี่ยวชาญจากมหาวิทยาลัยศิลปากรและเจ้าหน้าที่กรมความร่วมมือฯ ในกิจกรรมการติดตั้งและฝึกอบรมการใช้พลังงานแสงอาทิตย์ ภายใต้โครงการพัฒนาชุมชนอย่างยั่งยืนในโมร็อกโก</t>
  </si>
  <si>
    <t>บริษัท แอดวานซ์ไวร์เลส เน็ตเวริค์ จำกัด</t>
  </si>
  <si>
    <t>1235</t>
  </si>
  <si>
    <t>จัดซื้อซิมการ์ดพร้อมบัตรเติมเงิน จำนวน 3 ซิม เพื่อใช้ติดต่อสื่อสารและประสานงานของคณะเจ้าหน้าที่กรมความร่วมมือฯ ในการเดินทางไปร่วมพิธีเปิด - ส่งมอบ และประชุมคณะกรรมการกำกับโครงการ (Progect Strreing Committee - PSC ) ณ โรงเรียนเทคนิค - วิชาชีพแบบผสม แขวงไซยะบุรี สปป.ลาว</t>
  </si>
  <si>
    <t>1236</t>
  </si>
  <si>
    <t>จัดซื้อซิมการ์ดพร้อมบัตรเติมเงิน จำนวน 1 ซิม เพื่อใช้ติดต่อสื่อสารและประสานงานของคณะเจ้าหน้าที่กรมความร่วมมือฯ ในการเดินทางไปร่วมพิธีเปิด - ส่งมอบ และประชุมคณะกรรมการกำกับโครงการ (Progect Strreing Committee - PSC ) ณ ราชอาณาจักรภูฎาน</t>
  </si>
  <si>
    <t>1238</t>
  </si>
  <si>
    <t>จัดซื้อซิมการ์ดพร้อมบัตรเติมเงินโทรศัพท์ท้องถิ่นของติมอร์ฯ จำนวน 1 ซิม  เพื่อใช้ติดต่อสื่อสารและประสานงานของเจ้าหน้าที่กรมความร่วมมือฯ ในการเดินทางไปเข้าร่วมสังเกตการณ์ใน OIECD ณ กรุงดิลี ติมอร์ - เลสเต</t>
  </si>
  <si>
    <t>Timer Telecom, S.A</t>
  </si>
  <si>
    <t>1237</t>
  </si>
  <si>
    <t>14</t>
  </si>
  <si>
    <t>จ้างเหมาบริการยานพาหนะ จำนวน 1 คัน พร้อมพนักงานขับรถและน้ำมันเชื้อเพลิง ในการเดินทางไปราชการของคณะเจ้าหน้าที่กรมความร่วมมือฯ สำหรับเข้าร่วมพิธีเปิดการอบรมทวิภาคีไทย - ลาว ประจำปี 2568 หลักสูตร "Midwife Training Making Motherhood Safer Stregthening Midwives ณ จังหวัดขอนแก่น และ AITC จังหวัดมหาสารคาม</t>
  </si>
  <si>
    <t>นายณัฏฐชัย พิลาแดง</t>
  </si>
  <si>
    <t>1245</t>
  </si>
  <si>
    <t>จัดซื้อซิมการ์ดพร้อมบัตรเติมเงิน จำนวน 3 ซิม เพื่อใช้ติดต่อสื่อสารในการเดินทางไปราชการของนางพิมพ์วดี โสวรัตนพงศ์คณะเจ้าหน้าที่กรมความร่วมมือฯ และคณะ สำหรับการประชุมคณะกรรมการกำกับโครงการภายใต้โครงการ Capacity Building for Sport Sciences of High Perrformance Sport (Elite Sport) Development ณ สปป.ลาว</t>
  </si>
  <si>
    <t>บริษัท ซีนิท เทเลโปรดักส์ จำกัด
บริษัทแอดวานซ์ไวร์เลส เน็ตเวริค์ จำกัด</t>
  </si>
  <si>
    <t>1306</t>
  </si>
  <si>
    <t>16</t>
  </si>
  <si>
    <t xml:space="preserve">จ้างทำป้ายไวนิล จำนวน 2 ป้าย สำหรับใช้ในการประชุม
คณะกรรมการกำกับโครงการ (PSC) ภายใต้โครงการ
Capacity Building for Sport Sciences of High
Performance Sport (Elite Sport) Development 
พร้อมพิธีส่งมอบอุปกรณ์กีฬาให้แก่สถาบันศึกษา ณ สปป.ลาว
</t>
  </si>
  <si>
    <t>ห้างหุ้นส่วนจำกัด พี แอนด์ พี (2915)</t>
  </si>
  <si>
    <t>1307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</si>
  <si>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สำหรับคณะ
เจ้าหน้าที่กรมความร่วมมือฯ ในการเดินทางไปเข้าร่วมพิธี
เปิด - ส่งมอบ และประชุมคณะกรรมการกำกับโครงการ (Project Steering Committee - PSC) ณ โรงเรียนเทคนิค-
วิชาชีพแบบผสม แขวงไซยบุรี สปป. ลาว</t>
  </si>
  <si>
    <t>นายสิมมา พิมบัวทอง</t>
  </si>
  <si>
    <t>1327</t>
  </si>
  <si>
    <t>นายหนานจัน สิดทิโวหาน</t>
  </si>
  <si>
    <t>1328</t>
  </si>
  <si>
    <t>จัดซื้อซิมการ์ด เพื่อใช้ติดต่อสื่อสาร สำหรับผู้แทนกรมความร่วมมือฯ ในการเข้าร่วมการประชุม High-Level Political Forum on Sustainable Development (HLPF) ณ 
สำนักงานใหญ่สหประชาชาติ นครนิวยอร์ก</t>
  </si>
  <si>
    <t>1347</t>
  </si>
  <si>
    <t>20</t>
  </si>
  <si>
    <t xml:space="preserve">จัดซื้อซิมการ์ดพร้อมบัตรเติมเงิน จำนวน 5 ซิม เพื่อใช้ติดต่อ
สื่อสารของคณะเจ้าหน้าที่กระทรวงการต่างประเทศ ในการเดินทางไปราชการเพื่อดำเนินโครงการส่งเสริมความร่วมมือเพื่อการพัฒนากับประเทศในภูมิภาคแอฟริกา ณ เอธิโอเปีย ไนจีเรีย และโกตดิวัวร์ </t>
  </si>
  <si>
    <t>1357</t>
  </si>
  <si>
    <t>25</t>
  </si>
  <si>
    <t>21</t>
  </si>
  <si>
    <t xml:space="preserve">จ้างเหมาบริการยานพาหนะ จำนวน 2 คัน พร้อมพนักงาน
ขับรถและน้ำมันเชื้อเพลิง สำหรับคณะทำงานโครงการเยี่ยม
เยียนนักเรียนทุนพระราชทาน ประจำปี พ.ศ. 2568 ณ
จังหวัดขอนแก่น และจังหวัดสกลนคร
</t>
  </si>
  <si>
    <t>นายจิรวัฒน์ ภิญโญวรกุล
นายเปชู ศรีหาพงษ์</t>
  </si>
  <si>
    <t>1404</t>
  </si>
  <si>
    <t>30</t>
  </si>
  <si>
    <t>จ้างเหมาบริการเจ้าหน้าที่โครงการความร่วมมือเพื่อการพัฒนา (ด้านการวิเคราะห์และแผน)</t>
  </si>
  <si>
    <t>นายวัชรพล บุตรขุนทอง</t>
  </si>
  <si>
    <t>จ้างเหมาบริการเจ้าหน้าที่โครงการความร่วมมือเพื่อการพัฒนา (ด้านการพัฒนาทรัพยากรมนุษย์)</t>
  </si>
  <si>
    <t>นางสาวเอกปรียา นิตยสมบูรณ์</t>
  </si>
  <si>
    <t>นางสาวจุฑามาศ พังพิศ</t>
  </si>
  <si>
    <t>จ้างเหมาบริการเจ้าหน้าที่โครงการความร่วมมือเพื่อการพัฒนา (ตรวจสอบเอกสารค่าใช้จ่ายของสำนักงานโครงการ ILEA-BANGKOK)</t>
  </si>
  <si>
    <t>นางจิตติมา พ่วงปราง</t>
  </si>
  <si>
    <t>บส</t>
  </si>
  <si>
    <t>จ้างเหมาบุคคลกรช่วยปฎิบัติงาน</t>
  </si>
  <si>
    <t>จ้างเหมาบุคคลธรรมดา (โครงการขับเคลื่อนความเป็นหุ้นส่วนความร่วมมือเพื่อการพัฒนาระหว่างประเทศ)</t>
  </si>
  <si>
    <t>นายชัยวัฒน์ สุระคำแหง</t>
  </si>
  <si>
    <t>นางสาวศิริพร รวดเร็ว</t>
  </si>
  <si>
    <t>นางสาวโซเฟีย บันดาร์</t>
  </si>
  <si>
    <t>นางสาวนรินา จิตจักร</t>
  </si>
  <si>
    <t>จ้างเหมาบุคคลธรรมดา (โครงการประชาสัมพันธ์ภารกิจความร่วมมือเพื่อการพัฒนาระหว่างประเทศ)</t>
  </si>
  <si>
    <t>จัดซื้อจัดจ้างตามหนังสือกรมบัญชีกลาง ด่วนที่สุด ที่ กค 14054/ว 322 ลงวันที่ 24 สิงหาคม 2622</t>
  </si>
  <si>
    <t>จัดซื้อจัดจ้างตามหนังสือกรมบัญชีกลาง ด่วนที่สุด ที่ กค 14054/ว 322 ลงวันที่ 24 สิงหาคม 2623</t>
  </si>
  <si>
    <t>จัดซื้อจัดจ้างตามหนังสือกรมบัญชีกลาง ด่วนที่สุด ที่ กค 14054/ว 322 ลงวันที่ 24 สิงหาคม 2624</t>
  </si>
  <si>
    <t>จัดซื้อจัดจ้างตามหนังสือกรมบัญชีกลาง ด่วนที่สุด ที่ กค 14054/ว 322 ลงวันที่ 24 สิงหาคม 2625</t>
  </si>
  <si>
    <t>จัดซื้อจัดจ้างตามหนังสือกรมบัญชีกลาง ด่วนที่สุด ที่ กค 14054/ว 322 ลงวันที่ 24 สิงหาคม 2626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</si>
  <si>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</si>
  <si>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</si>
  <si>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>จัดซื้อจัดจ้างตามหนังสือกรมบัญชีกลาง ด่วนที่สุด ที่ กค 14054/ว 322 ลงวันที่ 24 สิงหาคม 2629</t>
  </si>
  <si>
    <t>จัดซื้อจัดจ้างตามหนังสือกรมบัญชีกลาง ด่วนที่สุด ที่ กค 14054/ว 322 ลงวันที่ 24 สิงหาคม 2630</t>
  </si>
  <si>
    <t>จัดซื้อจัดจ้างตามหนังสือกรมบัญชีกลาง ด่วนที่สุด ที่ กค 14054/ว 322 ลงวันที่ 24 สิงหาคม 2631</t>
  </si>
  <si>
    <t>จัดซื้อจัดจ้างตามหนังสือกรมบัญชีกลาง ด่วนที่สุด ที่ กค 14054/ว 322 ลงวันที่ 24 สิงหาคม 2632</t>
  </si>
  <si>
    <t>จัดซื้อจัดจ้างตามหนังสือกรมบัญชีกลาง ด่วนที่สุด ที่ กค 14054/ว 322 ลงวันที่ 24 สิงหาคม 2633</t>
  </si>
  <si>
    <t>จัดซื้อจัดจ้างตามหนังสือกรมบัญชีกลาง ด่วนที่สุด ที่ กค 14054/ว 322 ลงวันที่ 24 สิงหาคม 2634</t>
  </si>
  <si>
    <t>จัดซื้อจัดจ้างตามหนังสือกรมบัญชีกลาง ด่วนที่สุด ที่ กค 14054/ว 322 ลงวันที่ 24 สิงหาคม 2635</t>
  </si>
  <si>
    <t>จัดซื้อจัดจ้างตามหนังสือกรมบัญชีกลาง ด่วนที่สุด ที่ กค 14054/ว 322 ลงวันที่ 24 สิงหาคม 2636</t>
  </si>
  <si>
    <t>จัดซื้อจัดจ้างตามหนังสือกรมบัญชีกลาง ด่วนที่สุด ที่ กค 14054/ว 322 ลงวันที่ 24 สิงหาคม 2637</t>
  </si>
  <si>
    <t>จัดซื้อจัดจ้างตามหนังสือกรมบัญชีกลาง ด่วนที่สุด ที่ กค 14054/ว 322 ลงวันที่ 24 สิงหาคม 2638</t>
  </si>
  <si>
    <t>จัดซื้อจัดจ้างตามหนังสือกรมบัญชีกลาง ด่วนที่สุด ที่ กค 14054/ว 322 ลงวันที่ 24 สิงหาคม 2639</t>
  </si>
  <si>
    <t>จัดซื้อจัดจ้างตามหนังสือกรมบัญชีกลาง ด่วนที่สุด ที่ กค 14054/ว 322 ลงวันที่ 24 สิงหาคม 2640</t>
  </si>
  <si>
    <t>จัดซื้อจัดจ้างตามหนังสือกรมบัญชีกลาง ด่วนที่สุด ที่ กค 14054/ว 322 ลงวันที่ 24 สิงหาคม 2641</t>
  </si>
  <si>
    <t>จัดซื้อจัดจ้างตามหนังสือกรมบัญชีกลาง ด่วนที่สุด ที่ กค 14054/ว 322 ลงวันที่ 24 สิงหาคม 2642</t>
  </si>
  <si>
    <t>จัดซื้อจัดจ้างตามหนังสือกรมบัญชีกลาง ด่วนที่สุด ที่ กค 14054/ว 322 ลงวันที่ 24 สิงหาคม 2643</t>
  </si>
  <si>
    <t>จัดซื้อจัดจ้างตามหนังสือกรมบัญชีกลาง ด่วนที่สุด ที่ กค 14054/ว 322 ลงวันที่ 24 สิงหาคม 2644</t>
  </si>
  <si>
    <t>จัดซื้อจัดจ้างตามหนังสือกรมบัญชีกลาง ด่วนที่สุด ที่ กค 14054/ว 322 ลงวันที่ 24 สิงหาคม 2645</t>
  </si>
  <si>
    <t>จัดซื้อจัดจ้างตามหนังสือกรมบัญชีกลาง ด่วนที่สุด ที่ กค 14054/ว 322 ลงวันที่ 24 สิงหาคม 2646</t>
  </si>
  <si>
    <t>จัดซื้อจัดจ้างตามหนังสือกรมบัญชีกลาง ด่วนที่สุด ที่ กค 14054/ว 322 ลงวันที่ 24 สิงหาคม 2647</t>
  </si>
  <si>
    <t>จัดซื้อจัดจ้างตามหนังสือกรมบัญชีกลาง ด่วนที่สุด ที่ กค 14054/ว 322 ลงวันที่ 24 สิงหาคม 2648</t>
  </si>
  <si>
    <t>จัดซื้อจัดจ้างตามหนังสือกรมบัญชีกลาง ด่วนที่สุด ที่ กค 14054/ว 322 ลงวันที่ 24 สิงหาคม 2649</t>
  </si>
  <si>
    <t>จัดซื้อจัดจ้างตามหนังสือกรมบัญชีกลาง ด่วนที่สุด ที่ กค 14054/ว 322 ลงวันที่ 24 สิงหาคม 2650</t>
  </si>
  <si>
    <t>จัดซื้อจัดจ้างตามหนังสือกรมบัญชีกลาง ด่วนที่สุด ที่ กค 14054/ว 322 ลงวันที่ 24 สิงหาคม 2651</t>
  </si>
  <si>
    <t>จัดซื้อจัดจ้างตามหนังสือกรมบัญชีกลาง ด่วนที่สุด ที่ กค 14054/ว 322 ลงวันที่ 24 สิงหาคม 2652</t>
  </si>
  <si>
    <t>จัดซื้อจัดจ้างตามหนังสือกรมบัญชีกลาง ด่วนที่สุด ที่ กค 14054/ว 322 ลงวันที่ 24 สิงหาคม 2653</t>
  </si>
  <si>
    <t>จัดซื้อจัดจ้างตามหนังสือกรมบัญชีกลาง ด่วนที่สุด ที่ กค 14054/ว 322 ลงวันที่ 24 สิงหาคม 2654</t>
  </si>
  <si>
    <t>จัดซื้อจัดจ้างตามหนังสือกรมบัญชีกลาง ด่วนที่สุด ที่ กค 14054/ว 322 ลงวันที่ 24 สิงหาคม 2655</t>
  </si>
  <si>
    <t>จัดซื้อจัดจ้างตามหนังสือกรมบัญชีกลาง ด่วนที่สุด ที่ กค 14054/ว 322 ลงวันที่ 24 สิงหาคม 2656</t>
  </si>
  <si>
    <t>จัดซื้อจัดจ้างตามหนังสือกรมบัญชีกลาง ด่วนที่สุด ที่ กค 14054/ว 322 ลงวันที่ 24 สิงหาคม 2657</t>
  </si>
  <si>
    <t>จัดซื้อจัดจ้างตามหนังสือกรมบัญชีกลาง ด่วนที่สุด ที่ กค 14054/ว 322 ลงวันที่ 24 สิงหาคม 2658</t>
  </si>
  <si>
    <t xml:space="preserve">จัดซื้อซิมการ์ดพร้อมบัตรเติมเงิน จำนวน ๒ ซิม เพื่อใช้
ติดต่อสื่อสารของเจ้าหน้าที่กรมฯ ในการเดินทางเข้าร่วม
สังเกตการณ์การดำเนินโครงการเผยแพร่องค์ความรู้ด้านเกษตรอินทรีย์ ณ จังหวัด Kanali ประเทศ เนปาล
</t>
  </si>
  <si>
    <t>1449</t>
  </si>
  <si>
    <t xml:space="preserve">จ้างเหมาบริการยานพาหนะ จำนวน 1 คัน พร้อมพนักงาน
ขับรถและน้ำมันเชื้อเพลิง สำหรับคณะผู้แทนกรมความ
ร่วมมือฯ เพื่อเข้าร่วมพิธีเปิดโครงการฝึกอบรมด้านการ
แปรรูปผลิตภัณฑ์ปศุสัตว์ ณ จังหวัดเชียงใหม่
</t>
  </si>
  <si>
    <t>1457</t>
  </si>
  <si>
    <t xml:space="preserve">จัดซื้อซิมการ์ดพร้อมบัตรเติมเงิน จำนวน 1 ซิม เพื่อใช้ติดต่อ
สื่อสารของเจ้าหน้าที่กรมฯ ในการเดินทางไปปฏิบัติราชการ ภายใต้โครงการ SMEs Development (ODOP) ณ แขวง
อุดมไซ สปป. ลาว
</t>
  </si>
  <si>
    <t>บริษัท แอดวานซ์ ไวร์เลส 
เน็ตเวริค์ จำกัด</t>
  </si>
  <si>
    <t>1464</t>
  </si>
  <si>
    <t>จัดซื้อซิมการ์ดพร้อมบัตรเติมเงิน จำนวน 4 ซิม เพื่อใช้
ติดต่อสื่อสาร สำหรับการเดินทางไปราชการของนายจุลวัจน์
นรินทรางกูร อธิบดีกรมความร่วมมือฯ และคณะ เพื่อเดิน
ทางเข้าร่วมพิธีเปิดและประชุมคณะกรรมการกำกับโครงการ
(Project Steering Committee - PSC) ณ โรงเรียนเทคนิค
-วิชาชีพ แขวงบ่อแก้ว สปป. ลาว</t>
  </si>
  <si>
    <t>1473</t>
  </si>
  <si>
    <t xml:space="preserve">จัดซื้อซิมการ์ดพร้อมบัตรเติมเงิน จำนวน 2 ซิม เพื่อใช้
ติดต่อสื่อสารของเจ้าหน้าที่กรมความร่วมมือฯ ในการเดินทาง
ไปติดตามผลการประชุมออนไลน์เพื่อพิจารณาผลสำเร็จ ศักยภาพ สถาบันพัฒนาฝีมือแรงงานของประเทศเพื่อนบ้านและความต้องการทักษะแรงงานของภาคธุรกิจไทยในประเทศ
เพื่อนบ้านตามแนวจังหวัดชายแดน ณ วิทยาลัยเทคนิค - วิชาชีพ สะหวันนะเขต แขวงสะหวันนะเขต สปป. ลาว   </t>
  </si>
  <si>
    <t>1476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</si>
  <si>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
คณะทำงานโครงการพระราชทานความช่วยเหลือแก่       ราชอาณาจักรกัมพูชาฯ ในการเดินทางไปปฏิบัติราชการ
เพื่อเยี่ยมเยียนนักเรียนทุนพระราชทาน ประจำปีการศึกษา 2568 ณ มหาวิทยาลัยศิลปากร</t>
  </si>
  <si>
    <t>นายสรชัช บูรณสิงห์</t>
  </si>
  <si>
    <t>1477</t>
  </si>
  <si>
    <t xml:space="preserve">จัดซื้อซิมการ์ดพร้อมบัตรเติมเงิน จำนวน 3 ซิม เพื่อใช้ติดต่อ
สื่อสารของเจ้าหน้าที่กรมฯ ในการเดินทางไปราชการของ 
นายจุลวัจน์ นรินทรางกูร ณ อยุธยา อธิบดีกรมความร่วมมือระหว่างฯ และคณะ ในการเดินทางเข้าร่วมการประชุม Planning Committee on Technical Cooperation 
ครั้งที่ 5 ณ กรุงบัวโนสไอเรส อาร์เจนตินา   </t>
  </si>
  <si>
    <t>1483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</si>
  <si>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สะดวกให้แก่คณะผู้เชี่ยวชาญจากมหาวิทยาลัยเกษตรศาสตร์และเจ้าหน้าที่กรมความร่วมมือฯ ในการเดินทางไปปฏิบัติราชการภายใต้โครงการ SMEs Development (ODOP)
ณ เวียงจันทน์ สปป. ลาว
</t>
  </si>
  <si>
    <t>Ibis hotel</t>
  </si>
  <si>
    <t>บริษัท วี เค บริการรถเช่า จำกัด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</si>
  <si>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สะดวกให้แก่คณะผู้เชี่ยวชาญจากมหาวิทยาลัยเกษตรศาสตร์และเจ้าหน้าที่กรมความร่วมมือฯ ในการเดินทางไปปฏิบัติราชการภายใต้โครงการ SMEs Development (ODOP)
ณ เวียงจันทน์ สปป. ลาว</t>
  </si>
  <si>
    <t>1491.1</t>
  </si>
  <si>
    <t>1491.2</t>
  </si>
  <si>
    <t>เช่ารถตู้นครพนม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</si>
  <si>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สะดวกให้แก่เจ้าหน้าที่กรมความร่วมมือฯ ในการเดินทางไป
ปฏิบัติราชการเพื่อพบหารือและนำข้อมูลมาออกแบบกิจกรรม
ของสถาบันพัฒนาฝีมือแรงงานของประเทศเพื่อนบ้านตาม
แนวจังหวัดชายแดน ณ วิทยาลัยเทคนิค - วิชาชีพสะหวัน
นะเขต แขวงสะหวันนะเขต สปป. ลาว</t>
  </si>
  <si>
    <t>1500</t>
  </si>
  <si>
    <t>บริษัท ซีนิท เทเลโปรดักส์ จำกัด
บริษัท แอดวานซ์ ไวร์เลส เน็ตเวริค์
จำกัด</t>
  </si>
  <si>
    <t xml:space="preserve">จัดซื้อซิมการ์ดพร้อมบัตรเติมเงิน จำนวน 7 ซิม เพื่อใช้ติดต่อ
สื่อสารของผู้ช่วยรัฐมนตรีประจำกระทรวงการต่างประเทศ พร้อมด้วยอัครราชทูต ณ กรุงเฮลซิงกิ และเจ้าหน้าที่ในการเดินทางเข้าร่วมประชุม Thailand - Afrrica Development เพื่อดำเนินโครงการส่งเสริมความร่วมมือการพัฒนากับประเทศในภูมิภาคแอฟริกา ณ สหพันธ์สาธารณรัฐประชาธิปไตยเอธิโอเปีย สหพันธ์สาธารณรัฐไนจีเรีย และสาธารณรัฐโกดดิวัวร์  
</t>
  </si>
  <si>
    <t>1508</t>
  </si>
  <si>
    <t xml:space="preserve">จัดซื้อของขวัญสำหรับผู้แทนประเทศญี่ปุ่นในการประชุม
9th Tokyo International Conference on African Development (TICAD9) โดยมีนางอรุณี ไฮม์ม รองอธิบดี
กรมความร่วมมือฯ และเจ้าหน้าที่ร่วมเดินทางไป ณ เมือง
โยโกฮามา ประเทศญี่ปุ่น
</t>
  </si>
  <si>
    <t>บริษัท ซีนิท เทเลโปรดักส์ จำกัด จำนวน 2697 บาท
บริษัท แอดวานซ์ ไวร์เลส เน็ตเวริค์
จำกัด จำนวน 3596 บาท</t>
  </si>
  <si>
    <t>บริษัท สุวรรณชาด จำกัด จำนวน 2000 บาท
มูลนิธิสายใจไทย ในพระบรม
ราชูปถัมภ์ จำนวน 2850 บาท</t>
  </si>
  <si>
    <t>ท้าวแหวงเงิน บัวเพ็ด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</si>
  <si>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ส่งคณะ
ผู้เชี่ยวชาญจากสถาบันฯ เข้าร่วมพิธีส่งมอบและจัดประชุมคณะกรรมการกำกับโครงการจัดตั้งศูนย์เรียนรู้เพื่อการพัฒนา
เกษตรแบบยั่งยืนตามแนวทางปรัชญาของเศรษฐกิจพอเพียง
ให้แก่โรงเรียนเทคนิค - วิชาชีพ แขวงบ่อแก้ว สปป. ลาว
</t>
  </si>
  <si>
    <t>1564</t>
  </si>
  <si>
    <t>นายอนุสัก จะเลินสุก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</si>
  <si>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
ผู้แทนกรมความร่วมมือฯ เข้าร่วมพิธีส่งมอบและจัดประชุมคณะกรรมการกำกับโครงการจัดตั้งศูนย์เรียนรู้เพื่อการพัฒนาเกษตรแบบยั่งยืนตามแนวทางปรัชญาของเศรษฐกิจพอเพียง
ให้แก่โรงเรียนเทคนิค - วิชาชีพ แขวงบ่อแก้ว สปป. ลาว
</t>
  </si>
  <si>
    <t>1565</t>
  </si>
  <si>
    <t xml:space="preserve">จัดซื้อวัสดุอุปกรณ์ สำหรับการดำเนินกิจกรรมที่ 4 ภายใต้โครงการ Inclusive Education Training to Benefit
for Special Needs Children เพื่อจัดกิจกรรมการแนะนำ
การสอนเด็กพิเศษในโรงเรียนเป้าหมาย 15 โรงเรียนให้แก่
ผู้บริหารกระทรวงศึกษา และโรงเรียนกลุ่มเป้าหมายใน
กรุงย่างกุ้ง 
</t>
  </si>
  <si>
    <t>บริษัท ออฟฟิตเมท (ไทย) จำกัด 
บริษัท ส.อินฟอร์เมชั่น เทคโนโลยี จำกัด
บริษัท เพื่อนเรียนสเตชั่นเนอรี่เชียงใหม่ จำกัด</t>
  </si>
  <si>
    <t>1586</t>
  </si>
  <si>
    <t>27</t>
  </si>
  <si>
    <t>29</t>
  </si>
  <si>
    <t>บริษัท เอบีน่า พาร์ค จำกัด  (สำนักงานใหญ่)</t>
  </si>
  <si>
    <t xml:space="preserve">จ้างเหมาบริการยานพาหนะ จำนวน 3 คัน พร้อมพนักงาน
ขับรถและน้ำมันเชื้อเพลิง สำหรับรับ-ส่ง คณะกรรมการควบคุมการสอบคัดเลือกนักเรียนรทุนพระราชทานปีการศึกษา 2568 ภายใต้โครงการพระราชดำริ ณ ราชอาณาจักรกัมพูชา </t>
  </si>
  <si>
    <t>UN SOPHY</t>
  </si>
  <si>
    <t>จ้างเหมาบริการยานพาหนะ จำนวน 3 คัน พร้อมพนักงาน
ขับรถและน้ำมันเชื้อเพลิง สำหรับการเดินทางไปปฏิบัติราชการของนางอรุณี ไฮม์ม รองอธิบดี และเจ้าหน้าที่ เพื่อเข้าร่วมประชุม Mid-term Review ณ ราชอาณาจักรกัมพูชา</t>
  </si>
  <si>
    <t>KIMYOEUN TRAVEL</t>
  </si>
  <si>
    <t xml:space="preserve">จ้างเหมาบริการยานพาหนะ จำนวน 2 คัน พร้อมพนักงาน
ขับรถและน้ำมันเชื้อเพลิง สำหรับการเดินทางไปปฏิบัติงาน
ของนางสาวชวัลลักษณ์ ขุนจรินทร์ เจ้าหน้าที่บริหารงานทั่วไป และคณะเจ้าหน้าที่จากกรมโยธาธิการฯ ไปสำรวจสภาพพื้นที่
ของสถาบันเทคโนโลยีกำปงสปือและกำปงเฌอเตียล ณ 
ราชอาณาจักรกัมพูชา </t>
  </si>
  <si>
    <t>จัดซื้อตรายาง จำนวน 1 กลุ่ม (3 รายกสาร 18 ดวง)
ใช้ในราชการกรมความร่วมมือระหว่างประเทศ</t>
  </si>
  <si>
    <t>จัดซื้อตรายาง จำนวน 1 กลุ่ม (8 รายกสาร 24 ดวง)
ใช้ในราชการกรมความร่วมมือระหว่างประเทศ</t>
  </si>
  <si>
    <t>จัดซื้อซิมการ์ดและบัตรเติมเงิน เพื่อใช้นการติดต่อสื่อสาร 
สำหรับการเดินทางไปปฏิบัติราชการของ นางสาวหทัยภัทร 
ตันติรุ่งอรุณ เจ้าหน้าที่ผู้รับผิดชอบโครงการฯ เดินทางไปร่วมกิจกรรม Learning exchange and public event: 
Insights from previous ahze season and strategies for future haze ณ เวียงจันทน์ สปป. ลาว</t>
  </si>
  <si>
    <t>จัดเหมาบริการยานพาหนะ จำนวน 1 คัน พร้อมพนักงาน
ขับรถยนต์และน้ำมันเชื้อเพลิง สำหรับการเดินทางไปปฏิบัติราชการของนางอรุณี ไฮม์ม รองอธิบดี และนายศิลป์พีระ นาคจำรัส นักวิเทศสหการปฏิบัติการ เพื่อเข้าร่วมพิธีส่งมอบชุดนักเรียนหญิงให้แก่มูลนิธิศูนย์เพื่อน้องหญิง และการหารือที่เกี่ยวข้อง ณ จังหวัดเชียงราย</t>
  </si>
  <si>
    <t>นายพรนิมิตร ศีลาวงศ์</t>
  </si>
  <si>
    <t>บริษัท ปุริ จำกัด</t>
  </si>
  <si>
    <t>จ้างทำนามบ้ตร จำนวน 1 งาน (1 ราย 200 ฉบับ)
ใช้ราชการในกรมความร่วมมือระหว่างประเทศ</t>
  </si>
  <si>
    <t>ร้านวันเพรส</t>
  </si>
  <si>
    <t>จ้างทำป้ายพิธีส่งมอบอุปกรณ์และวัสดุโครงการ Strengthening Forensic Medicine for University of Health Science (สาธารณสุขไทย - ลาว)</t>
  </si>
  <si>
    <t>ร้านป้ายวงเวียนพระราม  บางขุนกอง นนทบุรี</t>
  </si>
  <si>
    <t>จัดทำแผ่นป้ายชื่อ อะคริลิคพร้อมรางใส่ป้ายชื่อ นายจุลวัจน์
นรินทรางกูร ณ อยุธยา อธิบดีกรมความร่วมมือระหว่างประเทศ</t>
  </si>
  <si>
    <t>บริษัท สยามไซน์ แอนด์ ลาเบล จำกัด</t>
  </si>
  <si>
    <t>จ้างทำเอกสารสื่อประชาสัมพันธ์ สำหรับกิจกรรมการท่องเที่ยวเชิงนิเวศโดยชุมชนของเมือบเฟืองในงาน "เที่ยวทั่วไปทย ไป
ทั่วโลก" ครั้งที่ 30 ภายใต้โครงการ Community -- Based Ecotourism</t>
  </si>
  <si>
    <t>ดีโอดี ดิจิตอล ดีมานด์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</si>
  <si>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งานเพื่อสำรวจจัดทำแผนการซ่อมแซมบำรุงและการปรับปรุงระบบน้ำบาดาลของผู้แทนจากโครงการพระราชทานความช่วยเหลือฯ และการมพทรัพยากรน้ำบาดาล ณ สถาบันเทคโนโลยีกำปงเฌอเตียล ราชอาณาจักรกัมพูชา</t>
  </si>
  <si>
    <t xml:space="preserve">จ้างเหมาบริการยานพาหนะ จำนวน 2 คัน พร้อมพนักงาน
ขับรถและน้ำมันเชื้อเพลิง สำหรับการเดินทางไปปฏิบัติราชการของนางอรุณี ไฮม์ม รองอธิบดี และนางญาณิศา ชูโชติถาวร เก็ฟเฟนท์ นักการทูตชำนาญการ เพื่อเข้าร่วมการประชุม (Worksop) ภายใต้โครงการ Regional Air Quality Improment in Southeast Asia (SEA) ณ จังหวัดเชียงใหม่
</t>
  </si>
  <si>
    <t>จัดซื้อซิมการ์ดสำหรับใช้ในการติดต่อสื่อสาร สำหรับการเดินทาง
ไปปฏิบัติราชการของ นายพิติ ชินสำราญ นักการทูตปฏิบัติการ เพื่อเข้าร่วมประชุม Regional Public Health Laboratory (RPHL) Network Annual Partnership Forum 2025" ณ เมืองเสียมราฐ ราชอาณาจักรกัมพูชา</t>
  </si>
  <si>
    <t>บริษัท ซีนิท เทฌลโปรดักส์ จำกัด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</si>
  <si>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เพื่อติดตามและให้คำแนะนำการดำเนินงานผลผลิต
ที่ 3 โครงการจัดตั้งศูนย์เรียนรู้เพื่อการพัฒนาเกษตรแบบยั่งยืนตามแนวทางปรัชญาของเศราฐกิจพอเพียง ณ โรงเรียนเทคนิค-วิชาชีพ แขวงบ่อแก้ว สปป. ลาว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</si>
  <si>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สำรวจเพื้นที่ฐานเรียนรู้ในแต่ละฐานและพารณาความเป็นไปได้ในการปรับปรุงซ่อมแซมศูนย์เรียนรู้ฯ ณ  โรงเรียนเทคนิคแบผสม แขวงเซกอง สปป. ลาว</t>
  </si>
  <si>
    <t xml:space="preserve">ก.พ. </t>
  </si>
  <si>
    <t>จัดซื้อเอกสารปริ้นสี/ถ่ายเอกสารและเข้าเล่ม จำนวน 2 รายการ
ใช้ในราชการกรมความร่วมมือระหว่างประเทศ</t>
  </si>
  <si>
    <t>ร้านคุณากรถ่ายเอกสาร</t>
  </si>
  <si>
    <t>จ้างทำนามบัตร จำนวนร 1 งาน (1 ราย 100 แผ่น)
ใช้ในราชการกรมความร่วมมือระหว่างประเทศ</t>
  </si>
  <si>
    <t xml:space="preserve">ร้านวันเพรส </t>
  </si>
  <si>
    <t>จ้างเหมาบริการยานพาหนะ จำนวน 1 คัน พร้อมพนักงาน
ขับรถและน้ำมันเชื้อเพลิง สำหรับรับ-ส่งคณะผู้แทนกรมฯ เพื่อเข้าร่วมจัดกิจกรรม Kick of ขับเคลื่อนคามร่วมมือทำแนวกันไฟลดและเผาเขตชายแดน 3 เมืองคู่ขชนาน สัมพันธ์ไทย - ลาว ณ หมุดหมายผาได อำเภอเวียงแก่น จังหวัดเชียงราย</t>
  </si>
  <si>
    <t>นายสมนึก พลศักดิ์</t>
  </si>
  <si>
    <t>จ้างเหมาบริการยานพาหนะ จำนวน 3 คัน พร้อมพนักงานขับรถ
และน้ำมันเชื้อเพลิง สำหรับการเดินทางไปปฏิบัติราชการของคณะทำงานฝ่ายการศึกษาโครงการพระราชทานความช่วยเหลือฯ เพื่อจัดโครงการพัฒนาหลักสูตรประกาศนียบัตรวิชาชีพ (ปวช.) ณ สถาบันเทคโนโลยีกำปงสปือ ราชอาณาจักรกัมพูชา</t>
  </si>
  <si>
    <t xml:space="preserve"> ก.พ.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</si>
  <si>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ตรียมการดำเนินงานสำรวจพื้นที่ฐานเรียนรู้ในแต่ละฐายนและพิจารณาความเป็นไปได้ในการปรับปรุงซ่อมแซมศูนย์เรียนรู้ ณ โรงเรียนเทคนิค - วิชาชีพ แขวงเซกอง สปป. ลาว </t>
  </si>
  <si>
    <t>นายแสงอาลุน ดวงบุผา</t>
  </si>
  <si>
    <t xml:space="preserve">จ้างจัดทำบอร์ดประชาสัมพันธ์ Backdrop ป้ายผ้า สำหรับการเข้าร่วมกิจกรรมเวทีเสวนา Sustainability Week Asia 
ครั้งที่ 4 </t>
  </si>
  <si>
    <t>จัดซื้อซิมการ์ด สำหรับใช้ในการติดต่อสื่อสารและ
ประสานงานของผู้เชี่ยวชาญจากมหาวิทยาลัยเทคโนโลยี
พระจอมเกล้าพระนครเหนือ เดินทางไปปฏิบัติราชการเพื่อสำรวจรายละเอียดของอาคารและอุปกรณ์ที่ต้องการปรับปรุง ภายใต้โครงการจัดตั้งศูนย์พัฒนาฝีมือแรงงานไทย - กัมพูชา 
ณ กรุงพนมเปญ</t>
  </si>
  <si>
    <t>บริษัท เอาท์เลท แอเรีย จำกัด</t>
  </si>
  <si>
    <t>427</t>
  </si>
  <si>
    <t>จ้างเหมาบริการยานพาหนะในต่างประเทศ จำนวน 1 คัน 
พร้อมพนักงานขับรถและน้ำมันเชื้อเพลิง สำหรับผู้เชี่ยวชาญจากมหาวิทยาลัยเทคโนโลยีพระจอมเกล้าพระนครเหนือเพื่อสำรวจรายละเอียดของอาคารและอุปกรณ์ที่ต้องการปรับปรุง ภายใต้โครงการจตัดตั้งศูนย์พัฒนาฝีมือแรงงานไทย-กัมพูชา ราชอาณาจักรกัมพูชา</t>
  </si>
  <si>
    <t>KIMYOEUN TRAVEl</t>
  </si>
  <si>
    <t>401</t>
  </si>
  <si>
    <t xml:space="preserve">จัดซื้อซิมการ์ด สำหรับใช้ในการติดต่อสื่อสาร สำหรับการ
เดินทางไปปฏิบัติราชการของนางพิมพ์วดี โสวรัตนพงศ์ 
รองอธิบดีพร้อมด้วยนางสาววิทิดา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เพื่อเข้าร่วมศึกษาดูงานฟาร์มเกษตรฝู่โซ่วซาน ณ ไต้หวัน
</t>
  </si>
  <si>
    <t>470</t>
  </si>
  <si>
    <t>จัดซื้อซิมการ์ด สำหรับใช้ในการติดต่อสื่อสาร สำหรับการ
เดินทางไปปฏิบัติราชการของนางสาวพิชญา ศรีเจริญรัตน์   เจ้าหน้าที่โครงการ เพื่อเข้าร่วมกิจกรรม Need
Assessment and Data Collection on Thailand - Laos Trade and Industry โครงการแลกเปลี่ยนความรู้ในสาขา  การค้าและอุตสาหกรรมระหว่างไทย - สปป. ลาว ณ เวียงจันทน์ และแขวงสะหันนะเขต สปป. ลาว</t>
  </si>
  <si>
    <t>486</t>
  </si>
  <si>
    <t>2569</t>
  </si>
  <si>
    <t>จัดซื้อของขวัญสำหรับผู้แทนสมาชิก DAC สำหรับการ
เดินทางไปราชการของนางอรุณี ไฮม์ม รองอธิบดี และนาย
มงคล ศิวารักษ์ นักการทุตชำนาญการ ในห้วงการประชุม DAC High Level Meeting ค.ศ. 2025 ณ กรุงปารีส สาธารณรัฐฝรั่งเศส</t>
  </si>
  <si>
    <t>538</t>
  </si>
  <si>
    <t xml:space="preserve">17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</si>
  <si>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สำหรับการเดินทางไปปฏิบัติราชการของนางอรุณี ไฮม์ม รองอธิบดี และนายมงคล ศิวารักษ์ นักการทูตชำนาญการเพื่อเข้าร่วมการประชุมเจ้าหน้าที่อาวุโสระดับสูง ณ ห้องประชุม Organnization for Economic Co-operation
 and Development (OECD) ณ กรุงปารีส สาธารณรัฐฝรั่งเศส</t>
  </si>
  <si>
    <t>567</t>
  </si>
  <si>
    <t xml:space="preserve">19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</si>
  <si>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สำหรับการเดินทางไปปฏิบัติราชการของนางสาว
ฮัซซูน่า ไซยกุล นักวิเทศสหการปฏิบัติการ พร้อมคณะ
ผู้เชี่ยวชาญฯ เพื่อติดตามและให้คำแนะนำในการดำนเนงานผลผลิตที่ 3 การพัฒนาโรงเรียน ให้เป็นแหล่งเรียนรู้ในชุมชน
ด้านเกษตรสะอาด และผสมผสานที่มีความพร้อมสำหรับ
การให้บริการวิชาชีพ ณ โรงเรียนเทคนิค - วิชาชีพแบบผสม
แขวงไซยะบุรี สปป. ลาว</t>
  </si>
  <si>
    <t xml:space="preserve">จัดซื้อซิมการ์ด สำหรับใช้ในการติดต่อสื่อสารของนาย
เปี่ยมสุขทิพย์ประจำ นักวิเทศสหการปฏิบัติการ และนาย
ณัฐดนัย ศรไชย นักวิเทศสหการปฏิบัติการ เข้าร่วมการประชุม Young Diploma Forum ณ โรงแรมดอกจัน       นครหลวงเวียงจันทน์ สปป. ลาว
</t>
  </si>
  <si>
    <t>598</t>
  </si>
  <si>
    <t xml:space="preserve">จ้างเหมาบริการยานพาหนะในต่างประเทศ จำนวน 1 คัน 
พร้อมพนักงานขับรถและน้ำมันเชื้อเพลิง สำหรับการเดินทางไปปฏิบัติราชการของนางสาวฮัซซูน่า ไซยกุล นักวิเทศสหการปฏิบัติการ และคณะผู้เชี่ยวชาญฯ เพื่อติดตามและให้คำแนะนำการดำเนินกงานผลผลิตที่ 3  ณ โรงเรียนเทคนิค-วิชาชีพแบบผสม แขวงไซยะบุรี สปป. ลาว </t>
  </si>
  <si>
    <t>นายหนานจันทน์ สิดทิโวหาน</t>
  </si>
  <si>
    <t xml:space="preserve">27 </t>
  </si>
  <si>
    <t xml:space="preserve">จ้างเหมาบริการยานพาหนะ จำนวน 1 คัน พร้อมพนักงาน
ขับรถและน้ำมันเชื้อเพลิง เพื่ออำนวยความสะดวกผู้รับทุน
จากที่พักในกรุงเทพฯ ถึงท่าอากาศยานดอนเมือง เพื่อไป
ฝึกอบรม AITC หลักสูตร Introduction to Disaster Risk
Assessment and Risk Mapping in a Changing Climate
</t>
  </si>
  <si>
    <t>1562</t>
  </si>
  <si>
    <t>1588</t>
  </si>
  <si>
    <t xml:space="preserve">จัดซื้อซิมการ์ดพร้อมบัตรเติมเงิน จำนวน 4 ซิม เพื่อใช้ติดต่อ
สื่อสาร ในการเดินทางไปราชการของนางอรุณี ไฮม์ม 
รองอธิบดีกรมความร่วมมือฯ และคณะเพื่อเข้าร่วมประชุม 
9th Tokyo International Conference on African Development (TICAD9) ณ เมืองโยโกฮามา ประเทศญี่ปุ่น
</t>
  </si>
  <si>
    <t>1601</t>
  </si>
  <si>
    <t xml:space="preserve">Timer Telecom, S.A </t>
  </si>
  <si>
    <t xml:space="preserve">จัดซื้อซิมการ์ดและบัตรเติมเงินโทรศัพท์เคลื่อนที่ท้องถิ่นของ
ติมอร์ฯ จำนวน 1 ซิม เพื่อใช้ติดต่อสื่อสารและประสานงาน
กับผู้รับทุนและหน่วยงานต่าง ๆ ในติมอร์-เลสเตร ณ กรุงดิลี
ติมอร์-เลสเต </t>
  </si>
  <si>
    <t>1602</t>
  </si>
  <si>
    <t>สุวันทองบริการรถเช่า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</si>
  <si>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เพื่ออำนวยความสะดวกแก่คณะผู้เชี่ยวชาญจากมหาวิทยาลัยเกษตรศาสตร์
และเจ้าหน้าที่กรมความร่วมมือฯ เดินทางไปราชการภายใต้
โครงการ SMEs Development (ODOP) ณ แขวงอุดมไซ สปป. ลาว
</t>
  </si>
  <si>
    <t>1623</t>
  </si>
  <si>
    <t>บริษัท เอไอเอส ดิจิทัล ไลฟ์ จำกัด
บริษัท แอดวานซ์ ไวร์เลส เน็คเวริค์จำกัด</t>
  </si>
  <si>
    <t xml:space="preserve">จัดซื้อซิมการ์ดพร้อมบัตรเติมเงิน จำนวน 1 ซิม เพื่อใช้ติดต่อ
สื่อสารของเจ้าหน้าที่กรมความร่วมมือฯ ในการเข้าร่วม
องค์ประกอบคณะของกรมอาเซียนในการเยือนสิงคโปร์และอินโดนีเซีย ตามโครงการความคืบหน้าของกรมความร่วมมือฯ
ภายใต้ยุทธศาสตร์ฟ้าใส (Clear Sky Strategy)
</t>
  </si>
  <si>
    <t>1630</t>
  </si>
  <si>
    <t>นางสาวศุภนิตา  งามสง่า</t>
  </si>
  <si>
    <t>นางสาวธนภรณ์ ภังคสังข์</t>
  </si>
  <si>
    <t>จ้างเหมาบริการยานพาหนะในต่างประเทศ จำนวน 2 คัน
พร้อมพนักงานขับรถและน้ำมันเชื้อเพลิง สำหรับรับ - ส่ง
กำลังพล/สัมภาระ/อุปกรณ์เครื่องมือช่าง หน่วยงาน
ก่อสร้างสถาบันเทคโนโลยีกำปงสปือและวัสดุ/อุปกรณ์
ด้านการเพาะเลี้ยงส้ตว์น้ำจืด ส่งมอบแก่สถาบันเทคโนโลยี
กำปงสปือ ราชอาณาจักรกัมพูชา</t>
  </si>
  <si>
    <t>81,741.84</t>
  </si>
  <si>
    <t>1601.3</t>
  </si>
  <si>
    <t>697</t>
  </si>
  <si>
    <t>จัดซื้อซิมการ์ดและบัตรเติมเงิน เพื่อใช้ในการติดต่อสื่อสาร
สำหรับสำหรับการเดินทางไปปฏิบัติราชการของ
นางชัชสรัญย์ เลิศเกียรติวงศ์ ผู้อำนวยการกองความร่วมมือฯ
และนายณฐ์ชนนท์ ลิ่มบุญสืบสาย นักวิเทศสหการปฏิบัติการเข้าร่วมประชุม Earthna Summit 2025 ภายใต้หัวข้อ
"Form Locsal to Global: Thailand's Sustainability and Eco - Tourism journal" เพื่อถ่ายทอดประสบการณ์ของไทยในการให้ความร่วมมือด้านสิ่งแวดล้อมและการท่องเที่ยว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</si>
  <si>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399.00</t>
  </si>
  <si>
    <t>บริษัท แอดวานซ์ไวเลส เน็ทวอร์ค จำกัด</t>
  </si>
  <si>
    <t>726</t>
  </si>
  <si>
    <t>จัดซื้อแฟ้มผ้าไหม จำนวน 1 ชุด (6 แฟ้ม) สำหรักเอกสาร
ลงนามโครงการจัดตั้งศูนย์พัฒนาฝีมือแรงงานไทย-กัมพูชา</t>
  </si>
  <si>
    <t>960.00</t>
  </si>
  <si>
    <t>นภัสคอตตน</t>
  </si>
  <si>
    <t>771</t>
  </si>
  <si>
    <t>จ้างเหมาบริการยานพาหนะในต่างจังหวัด จำนวน 2 คัน
2 เส้นทาง พร้อมพนักงานขับรถและน้ำมันเชื้อเพลิง สำหรับรับ-ส่งคณะผู้แทนจากสำนักงานโครงการสมเด็จพระราชินี
เจตซุน เพมา วังซุก แห่งราชอาณาจักรภูฏาน (The Queen's Project Office: QPO) เพื่อศึกษาดูงานด้าน OTOP 
ในประเทศไทย</t>
  </si>
  <si>
    <t>7,000.00</t>
  </si>
  <si>
    <t>นายสิทธิชัย เกตแก้ว</t>
  </si>
  <si>
    <t>792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</si>
  <si>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สำหรับการเดินทางไปปฏิบัติราชการของนางชัชสรัญย์ เลิศเกียรติวงศ์ 
ผู้อำนวยการกองความร่วมมือฯ และนายณฐ์ชนนท์ 
ลิ่มบุญสืบสาย นักวิเทศสหการปฏิบัติการ เข้าร่วมประชุม Earthna Sumit 2025 เพื่อถ่ายทอดประสบการณ์ของ
ไทยในการให้ความร่วมมือด้านสิ่งแวดล้อมและการท่องเที่ยว 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</si>
  <si>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34,867.85</t>
  </si>
  <si>
    <t>KATARA LIMOUSINE</t>
  </si>
  <si>
    <t>802</t>
  </si>
  <si>
    <t>ค่าจ้างเหมาบริการบุคคลธรรมดา                              
(ด้านการเงินและบัญชี)</t>
  </si>
  <si>
    <t>ต.ค</t>
  </si>
  <si>
    <t>ค่าจ้างเหมาบริการบุคคลธรรมดา  
(ด้านการเงินและบัญชี)</t>
  </si>
  <si>
    <t>ค่าจ้างเหมาบริการบุคคลธรรมดา       
(ด้านการวิเคราะห์นโยบายและแผน)</t>
  </si>
  <si>
    <t>ค่าจ้างเหมาบริการบุคคลธรรมดา
(ด้านการเงินและบัญชี)</t>
  </si>
  <si>
    <t>ค่าจ้างเหมาบริการบุคคลธรรมดา
(ด้านการพัสดุ)</t>
  </si>
  <si>
    <t>ค่าจ้างเหมาบริการบุคคลธรรมดา
(ด้านการวิเคราะห์และประสานโครงการ)</t>
  </si>
  <si>
    <t>ค่าจ้างเหมาบริการบุคคลธรรมดา
(ด้านการอำนวยสิทธิพิเศษและพัสดุโครงการ)</t>
  </si>
  <si>
    <t>ค่าจ้างเหมาบริการบุคคลธรรมดา 
(ด้านการอำนวยสิทธิพิเศษ)</t>
  </si>
  <si>
    <t>ค่าจ้างเหมาบริการบุคคลธรรมดา
(ด้านการวิเคราะห์นโยบายและแผน)</t>
  </si>
  <si>
    <t>ค่าจ้างเหมาบริการบุคคลธรรมดา 
(ด้านวิชาการ)</t>
  </si>
  <si>
    <t>นางสาวมณีกาญจน์ พิทักษ์กาญจน์</t>
  </si>
  <si>
    <t>ค่าจ้างเหมาบริการบุคคลธรรมดา 
(ด้านการพัฒนาทรัพยากรมนุษย์)</t>
  </si>
  <si>
    <t>ค่าจ้างเหมาบริการบุคคลธรรมดา
(ด้านวิชาการ)</t>
  </si>
  <si>
    <t>นางสาวโชติกา  กระบวนศรี</t>
  </si>
  <si>
    <t>ค่าจ้างเหมาบริการบุคคลธรรมดา
(ด้านการพัฒนากรมนุษย์)</t>
  </si>
  <si>
    <t>นางสาวขวัญชนก ถินปราสาท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</si>
  <si>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   </t>
  </si>
  <si>
    <t>นางจิตติมา  พวงปราง</t>
  </si>
  <si>
    <t xml:space="preserve">ค่าจ้างเหมาบริการบุคคลธรรมดา    </t>
  </si>
  <si>
    <t xml:space="preserve">นางศิริกุล  พึ่งภู่ </t>
  </si>
  <si>
    <t xml:space="preserve">นางสาวนริศรา ผาพองยุน   </t>
  </si>
  <si>
    <t>ค่าจ้างเหมาบริการพนักงานขับรถยนต์</t>
  </si>
  <si>
    <t xml:space="preserve">นายวุฒิเมศร์  เทพแก้ว    </t>
  </si>
  <si>
    <t xml:space="preserve">นายสุพจน์ บุญอุทิศ   </t>
  </si>
  <si>
    <t>ค่าจ้างเหมาบริการพนักงานรับรอง</t>
  </si>
  <si>
    <t xml:space="preserve">นางสาวไพรินทร์  สุริเทศ  </t>
  </si>
  <si>
    <t xml:space="preserve">นายสุรศักดิ์  ศรีสุวรรณ   </t>
  </si>
  <si>
    <t xml:space="preserve">นางสาววิภา เทียนรัตน์    </t>
  </si>
  <si>
    <t xml:space="preserve">ค่าจ้างเหมาบุคลากรช่วยปฏิบัติงาน </t>
  </si>
  <si>
    <t>นายณัฐพิพัฒ ฉัตรมงคลเพ็ญ</t>
  </si>
  <si>
    <t xml:space="preserve">นายอัษฎาวุธ สาระผล  </t>
  </si>
  <si>
    <t>ค่าจ้างเหมาบุคคลธรรมดา                                    (โครงการขับเคลื่อนความเป็นหุ้นส่วนความร่วมมือ
เพื่อการพัฒนาระหว่างประเทศ)</t>
  </si>
  <si>
    <t xml:space="preserve">นายปฐวี ปริญญารักษ์ </t>
  </si>
  <si>
    <t>ค่าจ้างเหมาบุคคลธรรมดา        
(โครงการขับเคลื่อนความเป็นหุ้นส่วนความร่วมมือ
เพื่อการพัฒนาระหว่างประเทศ)</t>
  </si>
  <si>
    <t xml:space="preserve">นางสาวกรกนก  ขาวผ่อง  </t>
  </si>
  <si>
    <t xml:space="preserve">นางสาวกษิตินาถ  กั่วพานิช </t>
  </si>
  <si>
    <t>นายชัยวัฒน์  สุระคำแหง</t>
  </si>
  <si>
    <t xml:space="preserve">นางสาวโอบบุญ  อินทรักษ์    </t>
  </si>
  <si>
    <t>จัดซื้อของขวัญสำหรับผู้แทน UN ESCAP ในห้วงการ
ประชุม High - Level Conference of Middle - Income Countries เพื่อเดินทางไปเข้าร่วมประชุม High - Level Conference of Middle - Income ณ กรุงมะนิลา สาธารณรัฐฟิลิปปินส์</t>
  </si>
  <si>
    <t>2,500.00</t>
  </si>
  <si>
    <t>817</t>
  </si>
  <si>
    <t>จัดซื้อซิมการ์ดและบัตรเติมเงิน เพื่อใช้ในการติดต่อสื่อสาร 
สำหรับการเดินทางไปปฏิบัติราชการของนางอรุณี ไฮม์ม
นางสาวชิดชนก มาลยะวงศ์ ผู้อำนวยการกองส่งเสริมฯ และนางสาวเพ็ญพิชชา ธรรมสิทธิ์ บุญลอย นักการทูต
ชำนาญการ เข้าร่วมการประชุม High - Level 
Conference of Miiddle - Income ณ กรุงมะนิลา สาธารณรัฐฟิลิปปินส์</t>
  </si>
  <si>
    <t>1,197.00</t>
  </si>
  <si>
    <t>838</t>
  </si>
  <si>
    <t>14,000.00</t>
  </si>
  <si>
    <t>นายธัชณกร ภระมรทัต จำนวน 7,000 บาท
นางจรรยพร คำอ่อน จำนวน 7,000 บาท</t>
  </si>
  <si>
    <t>850</t>
  </si>
  <si>
    <t>จัดซื้อซิมการ์ดสำหรับใช้ในการติดต่อสื่อสารและประสานงานของนางสาววิทิดา ศิวะเกื้อ นักวิเทศสหการชำนาญพิเศษ และนางสาวฮัซซูน่า ไซยกุล นักวิเทศสหการปฏิบัติงาน 
เพื่อเดินทางไปปฏิบัติราชการติดตามและให้คำแนะนำ
การดำเนินงานผลผลิตที่ 3 โครงการจัดตั้งศูนย์เรียนรู้
เพื่อการพัฒนาเกษตรแบบยั่งยืนตามแนวทางปรัชญาของ
เศรษฐกิจพอเพียง ณโรงเรียนเทคนิค - วิชาชีพแขวงบ่อแก้ว สปป. ลาว</t>
  </si>
  <si>
    <t>915</t>
  </si>
  <si>
    <t>จัดซื้อหลอดไฟ LED จำนวน 1 กลุ่ม (2 รายการ)</t>
  </si>
  <si>
    <t>680.00</t>
  </si>
  <si>
    <t>ร้านปลื้มปิติแอร์ แอนด์ เซอร์วิส</t>
  </si>
  <si>
    <t>926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</si>
  <si>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
การเดินทางไปปฏิบัติราชการของ นางสาววิทิดา ศิวะเกื้อ 
นักวิเทศสหการชำนาญการพิเศษ และนางสาวฮัซซูน่า 
ไซยกุล นักวิเทศสหการปฏิบัติการ และรับ - ส่ง 
ผู้เชี่ยวชาญจากวิทยาลัยเกษตรและเทคโนโลยีอุทัยธานีสถาบันอาชีวศึกษาภาคเหนือ ในการไปติดตามและให้คำแนะนำการดำเนินงานผลผลิตที่ 3 โครงการจัดตั้งศูนย์เรียนรู้เพื่อการพัฒนาเกษตรแบบยั่งยืนตามแนวทางปรัชญาของเศรษฐกิจพอเพียง ณ โรงเรียนเทคนิควิชาชีพ แขวงบ่อแก้ว สปป. ลาว</t>
  </si>
  <si>
    <t>22,000.00</t>
  </si>
  <si>
    <t>945</t>
  </si>
  <si>
    <t>จ้างเหมาบริการยานพาหนะรถตู้ จำนวน 2 คัน พร้อมพนักงานขับรถและน้ำมันเชื้อเพลิง สำหรับการศึกษาดูงาน
ในการประชุมความร่วมมือทางวิชาการไทย - สิงคโปร์
ครั้งที่ 11 ณ เมืองอัจฉริยะย่านพระราม 4 และเมืองอัจฉริยะโดยรอบคลองผดุง - กรุงเกษม กรุงเทพมหานคร</t>
  </si>
  <si>
    <t>8,506.50</t>
  </si>
  <si>
    <t>บริษัท ชาลี ทรานสปอรต์ แอนด์
ทราเวล จำกัด</t>
  </si>
  <si>
    <t>955</t>
  </si>
  <si>
    <t>จ้างเหมาบริการยานพาหนะในต่างประเทศ จำนวน 1 คัน
พร้อมพนักงานขับรถและน้ำมันเชื้อเพลิง ในการเดินทาง
ไปปฏิบัติราชการของร้อยโทสรวุฒิ ปรีดีดิลก เอกอัคร
ราชทูต ณ กรุงเฮซิงกิ และนางสาววิทิดา ศิวะเกื้อ 
นักวิเทศสหการชำนาญการพิเศษ เพื่อเข้าร่วมหารือและสำรวจสถานที่โครงการนำคณะทูตและกงสุลต่างประเทศประจำประเทศไทยพร้อมคู่สมรสทัศนศึกษาโครงการอันเนื่องมาจากพระราชดำริและเรียนรู้เกี่ยวกับศักยภาพของไทย ประจำปี 2568 ณ จังหวัดสกลนคร และจังหวัดนครพนม</t>
  </si>
  <si>
    <t>นายธนาพันธ์ แสงพรหมชาลี</t>
  </si>
  <si>
    <t>962</t>
  </si>
  <si>
    <t>จัดซื้อวัสดุอุปกรณ์สำหรับโครงการพัฒนาสมรรถนะ      
การสอนและการใช้ห้องปฏิบัติการวิทยาศาสตร์โรงเรียนสาธิตระยะที่ 1 ณ สถาบันเทคโนโลยีกำปงเฌอเตียล 
ราชอาณาอาณาจักรกัมพูชา</t>
  </si>
  <si>
    <t>9,880.00</t>
  </si>
  <si>
    <t>บริษัท สมใจบิชกรุ๊ป จำกัด จำนวน 1,974 บาท
บมจ. บิ๊กซี ซุปเปอร์เซนเตอร์ จำนวน 1,351 บาท
ร้านจิวอุปกรณ์เดินป่า จำนวน 1,480 บาท
ร้าน N-COPY จำนวน 5,075 บาท</t>
  </si>
  <si>
    <t>893</t>
  </si>
  <si>
    <t>จ้างเหมาบริการยานพาหนะในต่างประเทศ จำนวน 2 คัน
พร้อมพนักงานขับรถและน้ำมันเชื้อเพลิง สำหรับรับ - ส่ง
คณะทำงานฯ เดินทางไปปฏิบัติราชการเพื่อจัดโครงการ
พัฒนาสมรรถนะการสอนและการใช้ห้องปฏิบัติการ
วิทยาศาสตร์โรงเรียนสาธิตของสถาบันเทคโนโลยี
กำปงเฌอเตียลระยะที่ 1 ณ ราชอาณาจักรกัมพูชา</t>
  </si>
  <si>
    <t>51,321.97</t>
  </si>
  <si>
    <t xml:space="preserve">UN SOPHY </t>
  </si>
  <si>
    <t>928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</si>
  <si>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</t>
  </si>
  <si>
    <t xml:space="preserve">นางศิริกุล  พึ่งภู่    </t>
  </si>
  <si>
    <t xml:space="preserve">นายวุฒิเมศร์  เทพแก้ว      </t>
  </si>
  <si>
    <t xml:space="preserve">นายพงศธร สังข์สุวรรณ   </t>
  </si>
  <si>
    <t xml:space="preserve">นายสุพจน์ บุญอุทิศ       </t>
  </si>
  <si>
    <t xml:space="preserve">นางสาวไพรินทร์  สุริเทศ    </t>
  </si>
  <si>
    <t xml:space="preserve">นางสาววิภา เทียนรัตน์      </t>
  </si>
  <si>
    <t xml:space="preserve">นายณัฐพิพัฒ ฉัตรมงคลเพ็ญ    </t>
  </si>
  <si>
    <t xml:space="preserve">นายอัษฎาวุธ สาระผล     </t>
  </si>
  <si>
    <t xml:space="preserve">นายปฐวี ปริญญารักษ์       </t>
  </si>
  <si>
    <t xml:space="preserve">นางสาวกรกนก  ขาวผ่อง   </t>
  </si>
  <si>
    <t xml:space="preserve">นางสาวกษิตินาถ  กั่วพานิช   </t>
  </si>
  <si>
    <t xml:space="preserve">นางสาวพิชญา  ศรีเจริญรัตน์    </t>
  </si>
  <si>
    <t>ค่าจ้างเหมาบุคคลธรรมดา    
(โครงการขับเคลื่อนความเป็นหุ้นส่วนความร่วมมือเพื่อการ
พัฒนาระหว่างประเทศ)</t>
  </si>
  <si>
    <t>จัดซื้อของขวัญสำหรับโครงการแลกเปลี่ยนผู้แทนรัฐสภา
ไทย - ติมอร์ - เลสเต ภายใต้ความร่วมมือใต้ - ใต้ และไตรภาคีระหว่างกรมความร่วมมือระหว่างประเทศ กับ Internationnal Trade Center (ITC) เพื่อมอบให้แก่ 
ผู้แทนติมอร์ - เลสเต ณ กรุงดิลี ติมอร์ - เลสเต</t>
  </si>
  <si>
    <t>9,000.00</t>
  </si>
  <si>
    <t>1033</t>
  </si>
  <si>
    <t>จัดซื้อซิมการ์ดเพื่อใช้ติดต่อสื่อสารในการเดินทางไปปฏิบัติราชการของ นางอรุณี ไฮม์ม รองอธิบดีกรมความร่วมมือระหว่างประเทศ และนางเพ็ญพิชชา ธรรมสิทธิ์ บุญลอย นักการทูตชำนาญการ โครงการแลกเปลี่ยนผู้แทนรัฐสภาไทย - ติมอร์ - เลสเต ภายใต้ความร่วมมือใต้ - ใต้และไตรภาคีระหว่างกรมความร่วมมือระหว่างประเทศกับ Internationnal Trade Center (ITC) ณ กรุงดิลี ติมอร์ - 
เลสเต</t>
  </si>
  <si>
    <t>2,396.00</t>
  </si>
  <si>
    <t>1034</t>
  </si>
  <si>
    <t xml:space="preserve">จัดซื้อซิมการ์ดสำหรับผู้แทนกรมความร่วมมือระหว่างประเทศ เพื่อเข้าร่วมการประชุม High-level Committee
on South-South Cooperation (HLC on SSC)
 สมัยที่ ๒๒ และการประชุม Development Leaders
Conference (DLC) ครั้งที่ 8 </t>
  </si>
  <si>
    <t>1,798.00</t>
  </si>
  <si>
    <t>1046</t>
  </si>
  <si>
    <t>จัดซื้อซิมการ์ดและบัตรเติมเงินโทรศัพท์เคลื่อนที่ท้องถิ่นของติมอร์ - เลสเต สำหรับใช้ในการติดต่อสื่อสารและประสานงานของผู้แทนรัฐสภาและกรมความร่วมมือระหว่างประเทศ เพื่อเดินทางไปเข้าร่วมโครงการแลกเปลี่ยนผู้แทนรัฐบาลไทย - ติมอร์ - เลสเต ภายใต้ความร่วมมือใต้ - ใต้และไตรภาคีระหว่างกรมความร่วมมือระหว่างประเทศกับ International Trade Center (ITC) ณ กรุงดิลี ติมอร์ - เลสเต</t>
  </si>
  <si>
    <t>1081</t>
  </si>
  <si>
    <t>จัดซื้อซิมการ์ดและบัตรเติมเงินโทรศัพท์เคลื่อนที่ จำนวน 
4 ซิม สำหรับใช้ในการติดต่อสื่อสารและประสานงานของ
คณะผู้แทนรัฐสภา 2 คน นางอรุณี ไฮม์ม รองอธิบดีกรมความร่วมมือระหว่างประเทศ และผู้สังเกตุการณ์ Development Assistance Committee (DAD) Peer Review of Australia ณ กรุงแคนเบอร์ร่า ประเทศออสเตรเลีย</t>
  </si>
  <si>
    <t>1059</t>
  </si>
  <si>
    <t>จ้างเหมาบริการยานพาหนะในต่างประเทศ จำนวน 2 คัน
พร้อมพนักงานขับรถและน้ำมันเชื้อเพลิงฯ สำหรับคณะ
ผู้แทนรัฐสภาเยือนติมอร์-เลสเต ภายใต้ความร่วมมือใต้ - ใต้ และไตรภาคีระหว่างกรมความร่วมมือระหว่างประเทศ
กับ Internationnal Trade Center (ITC) ณ กรุงดิลี 
ติมอร์ - เลสเต</t>
  </si>
  <si>
    <t>34,058.02</t>
  </si>
  <si>
    <t>Island Explorer Holidays, Lda</t>
  </si>
  <si>
    <t>1062</t>
  </si>
  <si>
    <t xml:space="preserve">จ้างเหมาบริการยานพาหนะในต่างจังหวัด พร้อมพนักงาน 
ขับรถและน้ำมันเชื้อเพลิง สำหรับการอบรมเชิงปฏิบัติการ
นานาชาติ หลักสูตรที่ 1 "The Sustainable Highland
Arabica Coffee Industry Development โดยมี
นางสาววิทิดา ศิวะเกื้อ นักวิเทศสหการชำนาญการพิเศษ ร่วมเดิน ทางไปในครั้งนี้ ณ ศูนย์วิจัยและพัฒนาการเกษตรโครงการหลวงชนกาธิเบศดำริ อ. เมือง จ. เชียงใหม่ </t>
  </si>
  <si>
    <t>4,400.00</t>
  </si>
  <si>
    <t>สุดยอดรถเช่าเชียงใหม่</t>
  </si>
  <si>
    <t>1080</t>
  </si>
  <si>
    <t>จัดซื้อของขวัญสำหรับมอบให้ผู้แทนหน่วยงานระดับสูง
ของออสเตรเลียที่เกี่ยวข้องในการประเมิน OECD Development Assistance Committee (DAC) Peer Review of Australia โดยมีนางอรุณี ไฮม์ม รองอธิบดี 
กรมความร่วมมือฯ และนายมงคล ศิวารักษ์ นักการทูตชำนาญการ (ที่ปรึกษา) เป็นผู้แทนเดินทางไป 
ณ กรุงแคนเบอร์ร่า ประเทศออสเตรเลีย</t>
  </si>
  <si>
    <t>4,350.00</t>
  </si>
  <si>
    <t>มูลนิธิสายใจไทย ในพระราชูปถัมภ์</t>
  </si>
  <si>
    <t>จัดซื้อป้ายไวนิลหลังขาว สำหรับการปฐนนิเทศและกิจกรรมเชื่อมความสัมพันธ์ผู้รับทุนศึกษารัฐบาลไทยระดับปริญญาโท
ปี 2568 ภายใต้แผนงานความร่วมมือเพื่อการพัฒนา
ไทย - ลาว</t>
  </si>
  <si>
    <t>1,070.00</t>
  </si>
  <si>
    <t>ห้างหุ้นส่วนจำกัด พีแอนด์ พี (2915)</t>
  </si>
  <si>
    <t>1095</t>
  </si>
  <si>
    <t>จัดซื้อวัสดุอุปกรณ์ สำหรับการจัดประชุมเชิงปฏิบัติการกิจกรรม 3.2 สรุปผลและจดทำคู่มือการสอนยาเสพติด
ในสถานศึกษา ภายใต้โครงการ Capacity Building for
Sports Science and Arts (โรงเรียนสีขาว) ให้แก่
สาธารณรัฐประชาธิปไตยประชาชนลาว</t>
  </si>
  <si>
    <t>808.00</t>
  </si>
  <si>
    <t xml:space="preserve">บริษัท ออฟฟิตเมท (ไทย) จำกัด สาขาเดอะ ซีซันส์ มอลล์ </t>
  </si>
  <si>
    <t>1124</t>
  </si>
  <si>
    <t>จ้างเหมาบริการยานพาหนะในต่างประเทศ จำนวน 2 คัน 
พร้อมพนักขับรถและน้ำมันเชื้อเพลิง สำหรับการอำนวย
ความสะดวกในการเคลื่อนย้างกำลังพลกลับประเทศไทย
เป็นการชั่วคราวเป็นการเร่งด่วนฉุกเฉิน กำลังพลปฏิบัติงาน
ก่อสร้างสถาบันเทคโนโลยีกำปสปือ ราชอาณาจักรกัมพูชา</t>
  </si>
  <si>
    <t>22,953.98</t>
  </si>
  <si>
    <t>1187</t>
  </si>
  <si>
    <t>จัดซื้อซิมการ์ดและบัตรเติมเงิน สำหรับติดต่อสื่อสาร
ในการประชุมเชิงปฏิบัติการการกิจกรรม 3.2 สรุปผล
และจัดทำคู่มือการสอนยาเสพติดในสถานศึกษา ภายใต้
โครงการ Capacity Building for Sports Science and
Arts (โรงเรียนสีขาว) ให้แก่สาธารณรัฐประชาธิปไตย
ประชาชนลาว</t>
  </si>
  <si>
    <t>798.00</t>
  </si>
  <si>
    <t>บริษัท เอาท์เลท แอเรีย จำกัด (สำนักงานใหญ่)</t>
  </si>
  <si>
    <t>1125</t>
  </si>
  <si>
    <t>จ้างพิมพ์ใบประกาศนียบัตรให้แก่ผู้รับทุน ในการจัด
ฝึกอบรม AITC หลักสูตร Sulfificiency Economy
Philosophy (SEP) in Community - based  Developmet (CBD) International Training Course 2025 ให้แก่ผู้รับทุน</t>
  </si>
  <si>
    <t>650.00</t>
  </si>
  <si>
    <t>บริษัท เมเฮนดิ จำกัด</t>
  </si>
  <si>
    <t>1134</t>
  </si>
  <si>
    <t>นางสาวศิริพร  รวดเร็ว</t>
  </si>
  <si>
    <t>การจัดซื้อจัดจ้างตามระเบียบฯ ข้อ 79 วรรคสอง</t>
  </si>
  <si>
    <t xml:space="preserve">การจัดซื้อจัดจ้างตามระเบียบฯ ข้อ 79 วรรคสอง
</t>
  </si>
  <si>
    <t xml:space="preserve">จัดซื้อจัดจ้างตามหนังสือกรมบัญชีกลาง ด่วนที่สุด ที่ กค 14054/ว 322 ลงวันที่ 24 สิงหาคม 2610
</t>
  </si>
  <si>
    <t>(ราคากลาง)</t>
  </si>
  <si>
    <t>(งบประมาณที่ใช้จริง)</t>
  </si>
  <si>
    <t>จัดซื้อจัดจ้างตามหนังสือกรมบัญชีกลาง ด่วนที่สุด ที่ กค 14054/ว 322 ลงวันที่ 24 สิงหาคม 2610งบประมาณ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</si>
  <si>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</si>
  <si>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</si>
  <si>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</si>
  <si>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</si>
  <si>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</si>
  <si>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</si>
  <si>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</si>
  <si>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</si>
  <si>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</si>
  <si>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</si>
  <si>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</si>
  <si>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</si>
  <si>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</si>
  <si>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</si>
  <si>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</si>
  <si>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</si>
  <si>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</si>
  <si>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</si>
  <si>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787.28</t>
  </si>
  <si>
    <t>จัดซื้อซิมการ์ดพร้อมบัตรเติมเงินโทรศัพท์เคลื่อนที่ จำนวน
1 ซิม เพื่อใช้ติดต่อประสานงานของนายจุลวัจน์ นรินทรางกูร 
อธิบดีกรมความร่วมมือฯ และคณะเพื่อเดินทางเข้าร่วมกิจกรรมเฉลิมฉลองครบรอบ 60 ปี ความสัมพันธ์ไทย - สิงคโปร์ ณ สาธารณรัฐสิงคโปร์</t>
  </si>
  <si>
    <t>บริษัท ไวร์เออ แอนด์ ไวร์เลส จำกัด</t>
  </si>
  <si>
    <t>จัดซื้อซิมการ์ดพร้อมบัตรเติมเงิน จำนวน 8 ซิม เพื่อใช้ติดต่อ
สื่อสารและประสานงานของเจ้าหน้าที่กรมความร่วมมือฯ 
ในการพบปะหารือและติดตามประเด็นความร่วมมือกับ   หน่วยงาน/บุคคลต่าง ๆในภูมิภาคแอฟริกา บอตสวานา และโมซัมบิก ของผู้ช่วยรัฐมนตรี ผู้แทนกรมฯ และกรมเอเชียใต้</t>
  </si>
  <si>
    <t>จัดซื้อจัดจ้างตามหนังสือกรมบัญชีกลาง ด่วนที่สุด ที่ กค 14054/ว 322 ลงวันที่ 24 สิงหาคม 2659</t>
  </si>
  <si>
    <t>จัดซื้อจัดจ้างตามหนังสือกรมบัญชีกลาง ด่วนที่สุด ที่ กค 14054/ว 322 ลงวันที่ 24 สิงหาคม 2660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</si>
  <si>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สื่อสารและประสานงานของเจ้าหน้าที่กรมความร่วมมือฯ 
ในการเดินทางเข้าร่วมตรวจความเรียบร้อยของการปรับปรุง
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โรงเรียนเทคนิค-วิชาชีพ
แบบผสม แขวงเซกอง และแขวงอัตตะปือ สปป. ลาว </t>
  </si>
  <si>
    <t>Pinnacle Limo Pte Ltd</t>
  </si>
  <si>
    <t>จ้างเหมาบริการยานพาหนะ จำนวน 2 คัน พร้อมพนักงาน
ขับรถและน้ำมั้นเชื้อเพลิง สำหรับนายจุลวัจน์ นรินทรางกูร
ณ อยุธยา อธิบดีกรมความร่วมมือฯ และคณะเพื่อเดินทาง
เข้าร่วมกิจกรรมเฉลิมฉลองครบรอบ 60 ปี ความสัมพันธ์ไทย - สิงคโปร์ ณ สาธารณรัฐสิงคโปร์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</si>
  <si>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ในการจัดกิจกรรมและยกระดับแหล่งท่องเที่ยวเชิงนิเวศโดยชุมชนมาตรฐานระดับสากล ภายใต้โครงการ Community - Based Ecotourism ณ เมืองเฟือง สปป. ลาว</t>
  </si>
  <si>
    <t>จัดซื้อซิมการ์ดพร้อมบัตรเติมเงิน เพื่อใช้ติดต่อสื่อสารของ
นายจุลวัจน์ นรินทรางกูร ณ อยุธยา อธิบดีกรมความร่วมมือ
ระหว่างประเทศ และเจ้าหน้าที่กรมฯ ในการเข้าร่วมการประชุม The ๒nd Annual Meeting of Emerging Develop-
ment Partner (EPDs) และงาน South-South Cooperation
Day ณ เมืองอาร์เมเนีย จังหวัดกินดิโอ ประเทศโคลอมเบีย</t>
  </si>
  <si>
    <t>จัดซื้อจัดจ้างตามหนังสือกรมบัญชีกลาง ด่วนที่สุด ที่ กค 14054/ว 322 ลงวันที่ 24 สิงหาคม 2661</t>
  </si>
  <si>
    <t>นายสาริศ ศรีลอยเมือง</t>
  </si>
  <si>
    <t xml:space="preserve">จ้างเหมาบริการยานพาหนะ จำนวน 2 คัน พร้อมพนักงาน
ขับรถและน้ำมันเชื้อเพลิง สำหรับรับ - ส่งคณะผู้เชี่ยวชาญ
ฝ่ายโคลัมเบีย ผู้เข้าร่วมกิจกรรม Study Visit และฝึกอบรม
Alternative Development ภายใต้แผนงานความร่วมมือไทย - โคลอมเบีย ระยะที่ 3 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</si>
  <si>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ในการเดินทางไป
เข้าร่วมการอบรมหลักสูตร Capacity Building for International Development Agency in Emerging Donors and GPESC Learning &amp; Accelerating Program
(2025) ณ สาธารณรัฐเกาหลี</t>
  </si>
  <si>
    <t>จัดซื้อจัดจ้างตามหนังสือกรมบัญชีกลาง ด่วนที่สุด ที่ กค 14054/ว 322 ลงวันที่ 24 สิงหาคม 2663</t>
  </si>
  <si>
    <t>นายสนอง สีหาราช</t>
  </si>
  <si>
    <t>จ้างเหมาบริการยานพาหนะ จำนวน 1 คัน พร้อมพนักงาน
ขับรถและน้ำมันเชื้อเพลิง เพื่ออำนวยความสะดวกแก่
เจ้าหน้าที่กรมความร่วมมือฯ ในการเข้าร่วมการประชุม
เครือข่ายสาธารรณสุขชายแดนไทย - เมียนมา ระดับจังหวัด (ระนอง - เกาะสอง) ณ จังหวัดระนอง</t>
  </si>
  <si>
    <t>จัดซื้อซิมการ์ดพร้อมบัตรเติมเงิน จำนวน 2 ซิม เพื่อใช้ติดต่อ
สื่อสารของนางสาววิทิดา ศิวะเกื้อ นักวิเทศสหการชำนาญ
การพิเศษ และเจ้าหน้าที่ฯ ในการเดินทางเข้าสำรวจศักยภาพ
พื้นที่และความเป็นไปได้ในการพัฒนาโครงการพัฒนาชุมชนต้นแบบอย่างยั่งยืนตามหลักปรัชญาเศรษฐกิจพอเพียง ณ เขต
Haripur แคว้น Khyber Pakhtunkhwa ประเทศปากีสถาน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</si>
  <si>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 นางอรุณี ไฮม์ม รองอธิบดีกรมความร่วมมือฯ และเจ้าหน้าที่ในการเดินทางไปเข้าร่วมการประชุม 2025 Busan Global Partnership Forum
ณ กรุงโซล สาธารณรัฐเกาหลี </t>
  </si>
  <si>
    <t>MOVV, Inc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</si>
  <si>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สำหรับการเดินทางไปราชการของ นางอรุณี ไฮม์ม รองอธิบดีกรมความร่วมมือฯ 
และเจ้าหน้าที่เพื่อเข้าร่วมการประชุม 2025 Busan Global
Partnership Forum ณ กรุงโซล สาธารณรัฐเกาหลี</t>
  </si>
  <si>
    <t>จัดซื้อของขวัญ จำนวน 1 ชุด เพื่อมอบให้ Mr. Bobin Ogilvy
สำหรับการเดินทางไปราชการของนางอรุณี ไฮม์ม รองอธิบดี
กรมความร่วมมือฯ และเจ้าหน้าที่ในการเดินทางไปเข้าร่วม
การประชุม 2025 Budan Global Partnership Forum
ณ กรุงโซล สาธารณรัฐเกาหลี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</si>
  <si>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</si>
  <si>
    <t>57</t>
  </si>
  <si>
    <t>58</t>
  </si>
  <si>
    <t>59</t>
  </si>
  <si>
    <t>นางสาวพรกนก  นุชประเสริฐ</t>
  </si>
  <si>
    <t>จ้างเหมายานพาหนะ พร้อมพนักงานขับรถและน้ำมันเชื้อ เพลิงสำหรับรับ-ส่งคณะผู้แทนจากสำนักงานโครงการสมเด็จพระราชินีเจตซุน เพมา วังซุก แห่งราชอาณาจักรภูฏาน (The Queen's Project Office: QPO) เพื่อศึกษาดูงานด้าน OTOP 
ในประเทศไทย</t>
  </si>
  <si>
    <t>ตุลาคม 2567</t>
  </si>
  <si>
    <t>พฤศจิกายน 2567</t>
  </si>
  <si>
    <t>ธันวาคม 2567</t>
  </si>
  <si>
    <t>มกราคม 2568</t>
  </si>
  <si>
    <t xml:space="preserve">กุมภาพันธ์ 2568 </t>
  </si>
  <si>
    <t>มีนาคม 2568</t>
  </si>
  <si>
    <t xml:space="preserve">เมษายน 2568 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</si>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</sst>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b/>
      <sz val="16"/>
      <color theme="1"/>
      <name val="TH SarabunPSK"/>
      <family val="2"/>
    </font>
    <font>
      <sz val="17"/>
      <name val="TH SarabunPSK"/>
      <family val="2"/>
    </font>
    <font>
      <sz val="16.5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8"/>
      <name val="TH SarabunPSK"/>
      <family val="2"/>
    </font>
    <font>
      <sz val="15"/>
      <name val="TH SarabunIT๙"/>
      <family val="2"/>
    </font>
    <font>
      <b/>
      <u val="doubleAccounting"/>
      <sz val="16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b/>
      <u val="double"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7"/>
      <name val="TH Sarabun New"/>
      <family val="2"/>
    </font>
    <font>
      <b/>
      <u val="double"/>
      <sz val="16"/>
      <name val="TH Sarabun New"/>
      <family val="2"/>
    </font>
    <font>
      <b/>
      <sz val="16"/>
      <color theme="1"/>
      <name val="TH Sarabun New"/>
      <family val="2"/>
    </font>
    <font>
      <sz val="16.5"/>
      <name val="TH Sarabun New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 shrinkToFit="1"/>
    </xf>
    <xf numFmtId="0" fontId="5" fillId="0" borderId="0" xfId="0" applyFont="1"/>
    <xf numFmtId="0" fontId="5" fillId="0" borderId="12" xfId="0" applyFont="1" applyBorder="1"/>
    <xf numFmtId="0" fontId="0" fillId="0" borderId="12" xfId="0" applyBorder="1"/>
    <xf numFmtId="187" fontId="0" fillId="0" borderId="12" xfId="1" applyFont="1" applyBorder="1"/>
    <xf numFmtId="187" fontId="0" fillId="0" borderId="12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8" xfId="0" applyBorder="1"/>
    <xf numFmtId="0" fontId="2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 shrinkToFit="1"/>
    </xf>
    <xf numFmtId="0" fontId="2" fillId="0" borderId="5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87" fontId="2" fillId="0" borderId="13" xfId="1" applyFont="1" applyFill="1" applyBorder="1" applyAlignment="1">
      <alignment horizontal="right" vertical="center" wrapText="1"/>
    </xf>
    <xf numFmtId="187" fontId="2" fillId="0" borderId="2" xfId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187" fontId="2" fillId="0" borderId="15" xfId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center" wrapText="1"/>
    </xf>
    <xf numFmtId="187" fontId="2" fillId="0" borderId="12" xfId="1" applyFont="1" applyFill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187" fontId="2" fillId="0" borderId="19" xfId="1" applyFont="1" applyFill="1" applyBorder="1" applyAlignment="1">
      <alignment horizontal="right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187" fontId="2" fillId="0" borderId="21" xfId="1" applyFont="1" applyFill="1" applyBorder="1" applyAlignment="1">
      <alignment horizontal="right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187" fontId="2" fillId="0" borderId="32" xfId="1" applyFont="1" applyFill="1" applyBorder="1" applyAlignment="1">
      <alignment horizontal="righ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187" fontId="2" fillId="0" borderId="35" xfId="1" applyFont="1" applyFill="1" applyBorder="1" applyAlignment="1">
      <alignment horizontal="right" vertical="center" wrapText="1"/>
    </xf>
    <xf numFmtId="49" fontId="2" fillId="0" borderId="3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87" fontId="2" fillId="0" borderId="5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87" fontId="2" fillId="0" borderId="5" xfId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187" fontId="2" fillId="0" borderId="6" xfId="1" applyFont="1" applyFill="1" applyBorder="1" applyAlignment="1">
      <alignment horizontal="right" vertical="center" wrapText="1"/>
    </xf>
    <xf numFmtId="187" fontId="2" fillId="0" borderId="2" xfId="1" applyFont="1" applyFill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top"/>
    </xf>
    <xf numFmtId="187" fontId="2" fillId="0" borderId="9" xfId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horizontal="center" vertical="center"/>
    </xf>
    <xf numFmtId="187" fontId="12" fillId="0" borderId="0" xfId="1" applyFont="1"/>
    <xf numFmtId="187" fontId="2" fillId="0" borderId="10" xfId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/>
    </xf>
    <xf numFmtId="187" fontId="2" fillId="0" borderId="6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187" fontId="2" fillId="0" borderId="1" xfId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87" fontId="2" fillId="0" borderId="14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right" vertical="center"/>
    </xf>
    <xf numFmtId="187" fontId="2" fillId="0" borderId="1" xfId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  <xf numFmtId="43" fontId="0" fillId="0" borderId="0" xfId="0" applyNumberFormat="1"/>
    <xf numFmtId="49" fontId="3" fillId="0" borderId="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2" xfId="1" applyNumberFormat="1" applyFont="1" applyFill="1" applyBorder="1" applyAlignment="1">
      <alignment horizontal="right" vertical="center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right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187" fontId="2" fillId="0" borderId="0" xfId="1" applyFont="1"/>
    <xf numFmtId="0" fontId="2" fillId="0" borderId="0" xfId="0" applyFont="1"/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vertical="top" wrapText="1" shrinkToFi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" fontId="2" fillId="0" borderId="13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 shrinkToFit="1"/>
    </xf>
    <xf numFmtId="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87" fontId="2" fillId="0" borderId="14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87" fontId="2" fillId="0" borderId="12" xfId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187" fontId="2" fillId="0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87" fontId="2" fillId="0" borderId="13" xfId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187" fontId="13" fillId="0" borderId="0" xfId="0" applyNumberFormat="1" applyFont="1" applyAlignment="1">
      <alignment horizontal="right"/>
    </xf>
    <xf numFmtId="49" fontId="0" fillId="0" borderId="0" xfId="0" applyNumberFormat="1"/>
    <xf numFmtId="0" fontId="6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left" vertical="top" wrapText="1"/>
    </xf>
    <xf numFmtId="187" fontId="2" fillId="0" borderId="12" xfId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right" vertical="center"/>
    </xf>
    <xf numFmtId="187" fontId="2" fillId="0" borderId="7" xfId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top" wrapText="1" shrinkToFit="1"/>
    </xf>
    <xf numFmtId="187" fontId="7" fillId="0" borderId="1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187" fontId="2" fillId="0" borderId="11" xfId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4" fontId="2" fillId="0" borderId="2" xfId="1" applyNumberFormat="1" applyFont="1" applyFill="1" applyBorder="1" applyAlignment="1">
      <alignment horizontal="right" vertical="center" wrapText="1"/>
    </xf>
    <xf numFmtId="187" fontId="2" fillId="0" borderId="12" xfId="1" applyFont="1" applyFill="1" applyBorder="1" applyAlignment="1">
      <alignment horizontal="right" vertical="center" shrinkToFit="1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187" fontId="2" fillId="0" borderId="12" xfId="1" applyFont="1" applyFill="1" applyBorder="1" applyAlignment="1">
      <alignment horizontal="right" vertical="center"/>
    </xf>
    <xf numFmtId="187" fontId="2" fillId="0" borderId="10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top"/>
    </xf>
    <xf numFmtId="4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2" fillId="0" borderId="8" xfId="0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right"/>
    </xf>
    <xf numFmtId="4" fontId="5" fillId="0" borderId="31" xfId="0" applyNumberFormat="1" applyFont="1" applyBorder="1" applyAlignment="1">
      <alignment horizontal="right"/>
    </xf>
    <xf numFmtId="43" fontId="0" fillId="0" borderId="0" xfId="0" applyNumberFormat="1" applyAlignment="1">
      <alignment horizontal="right"/>
    </xf>
    <xf numFmtId="187" fontId="0" fillId="0" borderId="0" xfId="1" applyFont="1" applyAlignment="1">
      <alignment horizontal="right"/>
    </xf>
    <xf numFmtId="187" fontId="0" fillId="0" borderId="0" xfId="0" applyNumberFormat="1" applyAlignment="1">
      <alignment horizontal="right"/>
    </xf>
    <xf numFmtId="187" fontId="0" fillId="0" borderId="0" xfId="1" applyFont="1"/>
    <xf numFmtId="187" fontId="13" fillId="0" borderId="0" xfId="1" applyFont="1"/>
    <xf numFmtId="0" fontId="2" fillId="0" borderId="0" xfId="0" applyFont="1" applyAlignment="1">
      <alignment horizontal="right" vertical="center"/>
    </xf>
    <xf numFmtId="187" fontId="2" fillId="0" borderId="0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shrinkToFit="1"/>
    </xf>
    <xf numFmtId="0" fontId="2" fillId="0" borderId="14" xfId="1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187" fontId="2" fillId="0" borderId="0" xfId="1" applyFont="1" applyFill="1" applyBorder="1" applyAlignment="1">
      <alignment horizontal="right" vertical="center" wrapText="1"/>
    </xf>
    <xf numFmtId="43" fontId="5" fillId="0" borderId="0" xfId="0" applyNumberFormat="1" applyFont="1"/>
    <xf numFmtId="49" fontId="16" fillId="0" borderId="0" xfId="0" applyNumberFormat="1" applyFont="1"/>
    <xf numFmtId="43" fontId="16" fillId="0" borderId="0" xfId="0" applyNumberFormat="1" applyFont="1"/>
    <xf numFmtId="4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12" xfId="0" applyFont="1" applyBorder="1" applyAlignment="1">
      <alignment horizontal="center" vertical="center"/>
    </xf>
    <xf numFmtId="4" fontId="18" fillId="0" borderId="12" xfId="0" applyNumberFormat="1" applyFont="1" applyBorder="1"/>
    <xf numFmtId="0" fontId="18" fillId="0" borderId="12" xfId="0" applyFont="1" applyBorder="1" applyAlignment="1">
      <alignment horizontal="center" vertical="center"/>
    </xf>
    <xf numFmtId="187" fontId="18" fillId="0" borderId="12" xfId="1" applyFont="1" applyBorder="1"/>
    <xf numFmtId="0" fontId="18" fillId="0" borderId="12" xfId="0" applyFont="1" applyBorder="1" applyAlignment="1">
      <alignment horizontal="center"/>
    </xf>
    <xf numFmtId="187" fontId="18" fillId="0" borderId="12" xfId="1" applyFont="1" applyBorder="1" applyAlignment="1">
      <alignment horizontal="right"/>
    </xf>
    <xf numFmtId="49" fontId="18" fillId="0" borderId="12" xfId="0" applyNumberFormat="1" applyFont="1" applyBorder="1" applyAlignment="1">
      <alignment horizontal="center" vertical="center"/>
    </xf>
    <xf numFmtId="4" fontId="17" fillId="0" borderId="12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wrapText="1"/>
    </xf>
    <xf numFmtId="4" fontId="19" fillId="0" borderId="0" xfId="0" applyNumberFormat="1" applyFont="1" applyAlignment="1">
      <alignment horizontal="center" vertical="center" wrapText="1"/>
    </xf>
    <xf numFmtId="0" fontId="21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/>
    </xf>
    <xf numFmtId="4" fontId="21" fillId="0" borderId="0" xfId="0" applyNumberFormat="1" applyFont="1"/>
    <xf numFmtId="4" fontId="19" fillId="0" borderId="5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22" fillId="0" borderId="0" xfId="0" applyNumberFormat="1" applyFont="1"/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horizontal="right"/>
    </xf>
    <xf numFmtId="4" fontId="25" fillId="0" borderId="31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19" fillId="0" borderId="0" xfId="0" applyNumberFormat="1" applyFont="1" applyAlignment="1">
      <alignment vertical="center"/>
    </xf>
    <xf numFmtId="0" fontId="19" fillId="0" borderId="3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1" fillId="0" borderId="4" xfId="0" applyFont="1" applyBorder="1"/>
    <xf numFmtId="0" fontId="21" fillId="0" borderId="8" xfId="0" applyFont="1" applyBorder="1"/>
    <xf numFmtId="4" fontId="24" fillId="0" borderId="0" xfId="0" applyNumberFormat="1" applyFont="1" applyAlignment="1">
      <alignment vertical="center"/>
    </xf>
    <xf numFmtId="4" fontId="25" fillId="0" borderId="31" xfId="0" applyNumberFormat="1" applyFont="1" applyBorder="1"/>
    <xf numFmtId="0" fontId="21" fillId="0" borderId="0" xfId="0" applyFont="1" applyAlignment="1">
      <alignment vertical="center"/>
    </xf>
    <xf numFmtId="0" fontId="22" fillId="0" borderId="0" xfId="0" applyFont="1"/>
    <xf numFmtId="4" fontId="2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87" fontId="2" fillId="0" borderId="1" xfId="1" applyFont="1" applyFill="1" applyBorder="1" applyAlignment="1">
      <alignment horizontal="right" vertical="center" wrapText="1"/>
    </xf>
    <xf numFmtId="187" fontId="2" fillId="0" borderId="5" xfId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13" xfId="1" applyFont="1" applyFill="1" applyBorder="1" applyAlignment="1">
      <alignment horizontal="center" vertical="center" wrapText="1"/>
    </xf>
    <xf numFmtId="187" fontId="2" fillId="0" borderId="14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 shrinkToFit="1"/>
    </xf>
    <xf numFmtId="4" fontId="2" fillId="0" borderId="14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187" fontId="2" fillId="0" borderId="1" xfId="1" applyFont="1" applyFill="1" applyBorder="1" applyAlignment="1">
      <alignment horizontal="center" vertical="center" wrapText="1"/>
    </xf>
    <xf numFmtId="187" fontId="2" fillId="0" borderId="5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87" fontId="2" fillId="0" borderId="2" xfId="1" applyFont="1" applyFill="1" applyBorder="1" applyAlignment="1">
      <alignment horizontal="center" vertical="center" wrapText="1"/>
    </xf>
    <xf numFmtId="187" fontId="2" fillId="0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87" fontId="2" fillId="0" borderId="1" xfId="1" applyFont="1" applyFill="1" applyBorder="1" applyAlignment="1">
      <alignment horizontal="right" vertical="center" shrinkToFit="1"/>
    </xf>
    <xf numFmtId="187" fontId="2" fillId="0" borderId="5" xfId="1" applyFont="1" applyFill="1" applyBorder="1" applyAlignment="1">
      <alignment horizontal="right" vertical="center" shrinkToFi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7" fontId="2" fillId="0" borderId="2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0" fontId="3" fillId="0" borderId="7" xfId="1" applyNumberFormat="1" applyFont="1" applyFill="1" applyBorder="1" applyAlignment="1">
      <alignment horizontal="center" vertical="center" shrinkToFit="1"/>
    </xf>
    <xf numFmtId="0" fontId="3" fillId="0" borderId="2" xfId="1" applyNumberFormat="1" applyFont="1" applyFill="1" applyBorder="1" applyAlignment="1">
      <alignment horizontal="center" vertical="center" wrapText="1" shrinkToFit="1"/>
    </xf>
    <xf numFmtId="0" fontId="3" fillId="0" borderId="3" xfId="1" applyNumberFormat="1" applyFont="1" applyFill="1" applyBorder="1" applyAlignment="1">
      <alignment horizontal="center" vertical="center" wrapText="1" shrinkToFit="1"/>
    </xf>
    <xf numFmtId="0" fontId="3" fillId="0" borderId="6" xfId="1" applyNumberFormat="1" applyFont="1" applyFill="1" applyBorder="1" applyAlignment="1">
      <alignment horizontal="center" vertical="center" wrapText="1" shrinkToFit="1"/>
    </xf>
    <xf numFmtId="0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top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49" fontId="2" fillId="0" borderId="1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right" vertical="center" shrinkToFit="1"/>
    </xf>
    <xf numFmtId="49" fontId="2" fillId="0" borderId="5" xfId="1" applyNumberFormat="1" applyFont="1" applyFill="1" applyBorder="1" applyAlignment="1">
      <alignment horizontal="right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5" xfId="1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top" wrapText="1"/>
    </xf>
    <xf numFmtId="49" fontId="6" fillId="0" borderId="5" xfId="0" applyNumberFormat="1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 shrinkToFit="1"/>
    </xf>
    <xf numFmtId="49" fontId="7" fillId="0" borderId="5" xfId="0" applyNumberFormat="1" applyFont="1" applyBorder="1" applyAlignment="1">
      <alignment vertical="top" wrapText="1" shrinkToFit="1"/>
    </xf>
    <xf numFmtId="49" fontId="7" fillId="0" borderId="1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top"/>
    </xf>
    <xf numFmtId="187" fontId="2" fillId="0" borderId="9" xfId="1" applyFont="1" applyFill="1" applyBorder="1" applyAlignment="1">
      <alignment horizontal="right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vertical="top" wrapText="1"/>
    </xf>
    <xf numFmtId="1" fontId="11" fillId="0" borderId="5" xfId="0" applyNumberFormat="1" applyFont="1" applyBorder="1" applyAlignment="1">
      <alignment vertical="top" wrapText="1"/>
    </xf>
    <xf numFmtId="187" fontId="2" fillId="0" borderId="7" xfId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87" fontId="2" fillId="0" borderId="33" xfId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center" wrapText="1" shrinkToFit="1"/>
    </xf>
    <xf numFmtId="4" fontId="7" fillId="0" borderId="3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87" fontId="2" fillId="0" borderId="2" xfId="1" applyFont="1" applyFill="1" applyBorder="1" applyAlignment="1">
      <alignment horizontal="center" vertical="center"/>
    </xf>
    <xf numFmtId="187" fontId="2" fillId="0" borderId="3" xfId="1" applyFont="1" applyFill="1" applyBorder="1" applyAlignment="1">
      <alignment horizontal="center" vertical="center"/>
    </xf>
    <xf numFmtId="187" fontId="2" fillId="0" borderId="13" xfId="1" applyFont="1" applyFill="1" applyBorder="1" applyAlignment="1">
      <alignment horizontal="center" vertical="center"/>
    </xf>
    <xf numFmtId="187" fontId="2" fillId="0" borderId="1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shrinkToFit="1"/>
    </xf>
    <xf numFmtId="4" fontId="26" fillId="0" borderId="3" xfId="0" applyNumberFormat="1" applyFont="1" applyBorder="1" applyAlignment="1">
      <alignment horizontal="center" vertical="center" shrinkToFit="1"/>
    </xf>
    <xf numFmtId="4" fontId="26" fillId="0" borderId="2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13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 shrinkToFit="1"/>
    </xf>
    <xf numFmtId="0" fontId="23" fillId="0" borderId="5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shrinkToFit="1"/>
    </xf>
    <xf numFmtId="0" fontId="23" fillId="0" borderId="5" xfId="0" applyFont="1" applyBorder="1" applyAlignment="1">
      <alignment horizontal="left" vertical="top" shrinkToFit="1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87" fontId="20" fillId="0" borderId="2" xfId="1" applyFont="1" applyFill="1" applyBorder="1" applyAlignment="1">
      <alignment horizontal="center" vertical="center" shrinkToFit="1"/>
    </xf>
    <xf numFmtId="187" fontId="20" fillId="0" borderId="3" xfId="1" applyFont="1" applyFill="1" applyBorder="1" applyAlignment="1">
      <alignment horizontal="center" vertical="center" shrinkToFit="1"/>
    </xf>
    <xf numFmtId="187" fontId="20" fillId="0" borderId="6" xfId="1" applyFont="1" applyFill="1" applyBorder="1" applyAlignment="1">
      <alignment horizontal="center" vertical="center" shrinkToFit="1"/>
    </xf>
    <xf numFmtId="187" fontId="20" fillId="0" borderId="7" xfId="1" applyFont="1" applyFill="1" applyBorder="1" applyAlignment="1">
      <alignment horizontal="center" vertical="center" shrinkToFit="1"/>
    </xf>
    <xf numFmtId="187" fontId="20" fillId="0" borderId="2" xfId="1" applyFont="1" applyFill="1" applyBorder="1" applyAlignment="1">
      <alignment horizontal="center" vertical="center" wrapText="1" shrinkToFit="1"/>
    </xf>
    <xf numFmtId="187" fontId="20" fillId="0" borderId="3" xfId="1" applyFont="1" applyFill="1" applyBorder="1" applyAlignment="1">
      <alignment horizontal="center" vertical="center" wrapText="1" shrinkToFit="1"/>
    </xf>
    <xf numFmtId="187" fontId="20" fillId="0" borderId="6" xfId="1" applyFont="1" applyFill="1" applyBorder="1" applyAlignment="1">
      <alignment horizontal="center" vertical="center" wrapText="1" shrinkToFit="1"/>
    </xf>
    <xf numFmtId="187" fontId="20" fillId="0" borderId="7" xfId="1" applyFont="1" applyFill="1" applyBorder="1" applyAlignment="1">
      <alignment horizontal="center" vertical="center" wrapText="1" shrinkToFit="1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 shrinkToFit="1"/>
    </xf>
    <xf numFmtId="4" fontId="19" fillId="0" borderId="13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 shrinkToFit="1"/>
    </xf>
    <xf numFmtId="4" fontId="19" fillId="0" borderId="14" xfId="0" applyNumberFormat="1" applyFont="1" applyBorder="1" applyAlignment="1">
      <alignment horizontal="center" vertical="center" shrinkToFit="1"/>
    </xf>
    <xf numFmtId="4" fontId="19" fillId="0" borderId="0" xfId="0" applyNumberFormat="1" applyFont="1" applyAlignment="1">
      <alignment horizontal="center" vertical="center" shrinkToFit="1"/>
    </xf>
    <xf numFmtId="0" fontId="19" fillId="0" borderId="1" xfId="0" applyFont="1" applyBorder="1" applyAlignment="1">
      <alignment horizontal="left" vertical="top" wrapText="1" shrinkToFit="1"/>
    </xf>
    <xf numFmtId="0" fontId="19" fillId="0" borderId="5" xfId="0" applyFont="1" applyBorder="1" applyAlignment="1">
      <alignment horizontal="left" vertical="top" wrapText="1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shrinkToFit="1"/>
    </xf>
    <xf numFmtId="0" fontId="19" fillId="0" borderId="5" xfId="0" applyFont="1" applyBorder="1" applyAlignment="1">
      <alignment horizontal="lef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458F-C919-4FB9-8CB9-CF5FD0C53953}">
  <dimension ref="A2:G19"/>
  <sheetViews>
    <sheetView topLeftCell="A10" workbookViewId="0">
      <selection activeCell="F11" sqref="F11"/>
    </sheetView>
  </sheetViews>
  <sheetFormatPr defaultColWidth="8.69921875" defaultRowHeight="21" x14ac:dyDescent="0.4"/>
  <cols>
    <col min="4" max="4" width="24.59765625" customWidth="1"/>
    <col min="5" max="5" width="16.09765625" customWidth="1"/>
    <col min="6" max="6" width="19.3984375" customWidth="1"/>
  </cols>
  <sheetData>
    <row r="2" spans="1:7" ht="23.4" x14ac:dyDescent="0.45">
      <c r="A2" s="329" t="s">
        <v>309</v>
      </c>
      <c r="B2" s="329"/>
      <c r="C2" s="329"/>
      <c r="D2" s="329"/>
      <c r="E2" s="329"/>
      <c r="F2" s="329"/>
    </row>
    <row r="3" spans="1:7" ht="23.4" x14ac:dyDescent="0.45">
      <c r="A3" s="328" t="s">
        <v>310</v>
      </c>
      <c r="B3" s="328"/>
      <c r="C3" s="328"/>
      <c r="D3" s="328"/>
      <c r="E3" s="328"/>
      <c r="F3" s="328"/>
    </row>
    <row r="5" spans="1:7" x14ac:dyDescent="0.4">
      <c r="C5" s="327" t="s">
        <v>311</v>
      </c>
      <c r="D5" s="327"/>
      <c r="E5" s="327"/>
      <c r="F5" s="327"/>
      <c r="G5" s="32"/>
    </row>
    <row r="7" spans="1:7" x14ac:dyDescent="0.4">
      <c r="D7" s="33" t="s">
        <v>312</v>
      </c>
      <c r="E7" s="33" t="s">
        <v>313</v>
      </c>
      <c r="F7" s="33" t="s">
        <v>314</v>
      </c>
    </row>
    <row r="8" spans="1:7" x14ac:dyDescent="0.4">
      <c r="D8" s="34" t="s">
        <v>315</v>
      </c>
      <c r="E8" s="34">
        <f>สรุปรายเดือน!D16</f>
        <v>2</v>
      </c>
      <c r="F8" s="35">
        <f>มีค.68!H13+มีค.68!H37</f>
        <v>6109595</v>
      </c>
    </row>
    <row r="9" spans="1:7" x14ac:dyDescent="0.4">
      <c r="D9" s="34" t="s">
        <v>316</v>
      </c>
      <c r="E9" s="34">
        <f>สรุปรายเดือน!E16</f>
        <v>1</v>
      </c>
      <c r="F9" s="36">
        <f>มิย.68!H21</f>
        <v>930900</v>
      </c>
    </row>
    <row r="10" spans="1:7" x14ac:dyDescent="0.4">
      <c r="D10" s="34" t="s">
        <v>317</v>
      </c>
      <c r="E10" s="34">
        <f>สรุปรายเดือน!F16</f>
        <v>584</v>
      </c>
      <c r="F10" s="35">
        <f>สรุปรายเดือน!C16-F9-F8</f>
        <v>17095689.059999999</v>
      </c>
    </row>
    <row r="11" spans="1:7" x14ac:dyDescent="0.4">
      <c r="D11" s="34" t="s">
        <v>318</v>
      </c>
      <c r="E11" s="34">
        <f>สรุปรายเดือน!G16</f>
        <v>0</v>
      </c>
      <c r="F11" s="35">
        <v>0</v>
      </c>
    </row>
    <row r="12" spans="1:7" x14ac:dyDescent="0.4">
      <c r="D12" s="34" t="s">
        <v>319</v>
      </c>
      <c r="E12" s="34">
        <v>0</v>
      </c>
      <c r="F12" s="35">
        <v>0</v>
      </c>
    </row>
    <row r="13" spans="1:7" x14ac:dyDescent="0.4">
      <c r="D13" s="34" t="s">
        <v>320</v>
      </c>
      <c r="E13" s="34">
        <f>SUM(E8:E12)</f>
        <v>587</v>
      </c>
      <c r="F13" s="35">
        <f>SUM(F8:F12)</f>
        <v>24136184.059999999</v>
      </c>
    </row>
    <row r="15" spans="1:7" x14ac:dyDescent="0.4">
      <c r="C15" s="32" t="s">
        <v>321</v>
      </c>
    </row>
    <row r="16" spans="1:7" x14ac:dyDescent="0.4">
      <c r="C16" t="s">
        <v>322</v>
      </c>
    </row>
    <row r="18" spans="3:3" x14ac:dyDescent="0.4">
      <c r="C18" s="32" t="s">
        <v>323</v>
      </c>
    </row>
    <row r="19" spans="3:3" x14ac:dyDescent="0.4">
      <c r="C19" t="s">
        <v>322</v>
      </c>
    </row>
  </sheetData>
  <mergeCells count="3">
    <mergeCell ref="C5:F5"/>
    <mergeCell ref="A3:F3"/>
    <mergeCell ref="A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CB3D-F5EF-4D47-8480-F9FEBB3B1579}">
  <sheetPr>
    <pageSetUpPr fitToPage="1"/>
  </sheetPr>
  <dimension ref="A1:R122"/>
  <sheetViews>
    <sheetView topLeftCell="B14" zoomScale="85" zoomScaleNormal="85" zoomScaleSheetLayoutView="80" workbookViewId="0">
      <selection activeCell="Q14" sqref="Q1:S1048576"/>
    </sheetView>
  </sheetViews>
  <sheetFormatPr defaultColWidth="9" defaultRowHeight="21" x14ac:dyDescent="0.4"/>
  <cols>
    <col min="1" max="1" width="4.8984375" bestFit="1" customWidth="1"/>
    <col min="2" max="2" width="44.3984375" customWidth="1"/>
    <col min="3" max="3" width="14.69921875" style="26" customWidth="1"/>
    <col min="4" max="4" width="7.69921875" customWidth="1"/>
    <col min="5" max="5" width="14.7968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8" max="18" width="9.69921875" bestFit="1" customWidth="1"/>
  </cols>
  <sheetData>
    <row r="1" spans="1:17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7" x14ac:dyDescent="0.4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x14ac:dyDescent="0.4">
      <c r="A4" s="407" t="s">
        <v>73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7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7" ht="89.25" customHeight="1" x14ac:dyDescent="0.4">
      <c r="A8" s="374">
        <v>1</v>
      </c>
      <c r="B8" s="31" t="s">
        <v>75</v>
      </c>
      <c r="C8" s="543">
        <v>120000</v>
      </c>
      <c r="D8" s="545" t="s">
        <v>12</v>
      </c>
      <c r="E8" s="543">
        <v>117500</v>
      </c>
      <c r="F8" s="545" t="s">
        <v>12</v>
      </c>
      <c r="G8" s="555" t="s">
        <v>13</v>
      </c>
      <c r="H8" s="583" t="s">
        <v>82</v>
      </c>
      <c r="I8" s="542"/>
      <c r="J8" s="541" t="str">
        <f>H8</f>
        <v>บริษัท ไอ-เมจิค จำกัด</v>
      </c>
      <c r="K8" s="584"/>
      <c r="L8" s="539" t="s">
        <v>48</v>
      </c>
      <c r="M8" s="382" t="s">
        <v>23</v>
      </c>
      <c r="N8" s="383"/>
      <c r="O8" s="9">
        <v>170</v>
      </c>
      <c r="P8" s="27">
        <v>2568</v>
      </c>
      <c r="Q8" s="225"/>
    </row>
    <row r="9" spans="1:17" ht="29.25" customHeight="1" x14ac:dyDescent="0.4">
      <c r="A9" s="375"/>
      <c r="B9" s="39"/>
      <c r="C9" s="544"/>
      <c r="D9" s="546"/>
      <c r="E9" s="544"/>
      <c r="F9" s="546"/>
      <c r="G9" s="556"/>
      <c r="H9" s="19">
        <v>117500</v>
      </c>
      <c r="I9" s="20" t="str">
        <f>F8</f>
        <v>บาท</v>
      </c>
      <c r="J9" s="19">
        <v>117500</v>
      </c>
      <c r="K9" s="20" t="str">
        <f>I9</f>
        <v>บาท</v>
      </c>
      <c r="L9" s="540"/>
      <c r="M9" s="9" t="s">
        <v>14</v>
      </c>
      <c r="N9" s="9">
        <v>1</v>
      </c>
      <c r="O9" s="9" t="s">
        <v>76</v>
      </c>
      <c r="P9" s="12">
        <v>2568</v>
      </c>
    </row>
    <row r="10" spans="1:17" ht="156" customHeight="1" x14ac:dyDescent="0.4">
      <c r="A10" s="374">
        <v>2</v>
      </c>
      <c r="B10" s="40" t="s">
        <v>121</v>
      </c>
      <c r="C10" s="543">
        <v>20000</v>
      </c>
      <c r="D10" s="545" t="s">
        <v>12</v>
      </c>
      <c r="E10" s="543">
        <f>C10</f>
        <v>20000</v>
      </c>
      <c r="F10" s="545" t="s">
        <v>12</v>
      </c>
      <c r="G10" s="549" t="s">
        <v>13</v>
      </c>
      <c r="H10" s="547" t="s">
        <v>77</v>
      </c>
      <c r="I10" s="548"/>
      <c r="J10" s="547" t="str">
        <f t="shared" ref="J10:J16" si="0">H10</f>
        <v>นายวีระ เย็นสุข</v>
      </c>
      <c r="K10" s="548"/>
      <c r="L10" s="539" t="s">
        <v>48</v>
      </c>
      <c r="M10" s="382" t="s">
        <v>63</v>
      </c>
      <c r="N10" s="383"/>
      <c r="O10" s="9">
        <v>22</v>
      </c>
      <c r="P10" s="29" t="s">
        <v>27</v>
      </c>
    </row>
    <row r="11" spans="1:17" ht="24.75" customHeight="1" x14ac:dyDescent="0.4">
      <c r="A11" s="375"/>
      <c r="B11" s="39"/>
      <c r="C11" s="544"/>
      <c r="D11" s="546"/>
      <c r="E11" s="544"/>
      <c r="F11" s="546"/>
      <c r="G11" s="550"/>
      <c r="H11" s="19">
        <f>C10</f>
        <v>20000</v>
      </c>
      <c r="I11" s="20" t="str">
        <f>F10</f>
        <v>บาท</v>
      </c>
      <c r="J11" s="19">
        <f t="shared" si="0"/>
        <v>20000</v>
      </c>
      <c r="K11" s="20" t="str">
        <f>I11</f>
        <v>บาท</v>
      </c>
      <c r="L11" s="540"/>
      <c r="M11" s="9" t="s">
        <v>14</v>
      </c>
      <c r="N11" s="9">
        <v>16</v>
      </c>
      <c r="O11" s="9" t="s">
        <v>76</v>
      </c>
      <c r="P11" s="12">
        <v>2568</v>
      </c>
    </row>
    <row r="12" spans="1:17" ht="132" customHeight="1" x14ac:dyDescent="0.4">
      <c r="A12" s="374">
        <v>3</v>
      </c>
      <c r="B12" s="40" t="s">
        <v>78</v>
      </c>
      <c r="C12" s="543">
        <v>21000</v>
      </c>
      <c r="D12" s="545" t="s">
        <v>12</v>
      </c>
      <c r="E12" s="543">
        <f>C12</f>
        <v>21000</v>
      </c>
      <c r="F12" s="545" t="s">
        <v>12</v>
      </c>
      <c r="G12" s="549" t="s">
        <v>13</v>
      </c>
      <c r="H12" s="585" t="s">
        <v>79</v>
      </c>
      <c r="I12" s="566"/>
      <c r="J12" s="583" t="str">
        <f t="shared" si="0"/>
        <v>นายณรงค์ แก่นแก้ว</v>
      </c>
      <c r="K12" s="586"/>
      <c r="L12" s="539" t="s">
        <v>48</v>
      </c>
      <c r="M12" s="338" t="s">
        <v>63</v>
      </c>
      <c r="N12" s="339"/>
      <c r="O12" s="30">
        <v>23</v>
      </c>
      <c r="P12" s="16" t="s">
        <v>27</v>
      </c>
    </row>
    <row r="13" spans="1:17" ht="22.5" customHeight="1" x14ac:dyDescent="0.4">
      <c r="A13" s="375"/>
      <c r="B13" s="41"/>
      <c r="C13" s="544"/>
      <c r="D13" s="546"/>
      <c r="E13" s="544"/>
      <c r="F13" s="546"/>
      <c r="G13" s="550"/>
      <c r="H13" s="19">
        <f>E12</f>
        <v>21000</v>
      </c>
      <c r="I13" s="20" t="s">
        <v>12</v>
      </c>
      <c r="J13" s="19">
        <f t="shared" si="0"/>
        <v>21000</v>
      </c>
      <c r="K13" s="20" t="s">
        <v>12</v>
      </c>
      <c r="L13" s="540"/>
      <c r="M13" s="15" t="s">
        <v>14</v>
      </c>
      <c r="N13" s="15">
        <v>14</v>
      </c>
      <c r="O13" s="15" t="s">
        <v>76</v>
      </c>
      <c r="P13" s="17">
        <v>2568</v>
      </c>
    </row>
    <row r="14" spans="1:17" ht="158.4" customHeight="1" x14ac:dyDescent="0.4">
      <c r="A14" s="374">
        <v>4</v>
      </c>
      <c r="B14" s="31" t="s">
        <v>80</v>
      </c>
      <c r="C14" s="543">
        <v>30000</v>
      </c>
      <c r="D14" s="545" t="s">
        <v>12</v>
      </c>
      <c r="E14" s="567">
        <v>21000</v>
      </c>
      <c r="F14" s="545" t="s">
        <v>12</v>
      </c>
      <c r="G14" s="549" t="s">
        <v>13</v>
      </c>
      <c r="H14" s="585" t="s">
        <v>81</v>
      </c>
      <c r="I14" s="566"/>
      <c r="J14" s="583" t="str">
        <f t="shared" si="0"/>
        <v>บริษัท เชียงรายบุษยมาส จำกัด</v>
      </c>
      <c r="K14" s="586"/>
      <c r="L14" s="539" t="s">
        <v>48</v>
      </c>
      <c r="M14" s="338" t="s">
        <v>23</v>
      </c>
      <c r="N14" s="339"/>
      <c r="O14" s="15">
        <v>26</v>
      </c>
      <c r="P14" s="16" t="s">
        <v>27</v>
      </c>
      <c r="Q14" s="225"/>
    </row>
    <row r="15" spans="1:17" ht="25.5" customHeight="1" x14ac:dyDescent="0.4">
      <c r="A15" s="375"/>
      <c r="B15" s="39"/>
      <c r="C15" s="544"/>
      <c r="D15" s="546"/>
      <c r="E15" s="568"/>
      <c r="F15" s="546"/>
      <c r="G15" s="550"/>
      <c r="H15" s="19">
        <f>E14</f>
        <v>21000</v>
      </c>
      <c r="I15" s="20" t="s">
        <v>12</v>
      </c>
      <c r="J15" s="19">
        <f t="shared" si="0"/>
        <v>21000</v>
      </c>
      <c r="K15" s="20" t="s">
        <v>12</v>
      </c>
      <c r="L15" s="540"/>
      <c r="M15" s="15" t="s">
        <v>14</v>
      </c>
      <c r="N15" s="15">
        <v>20</v>
      </c>
      <c r="O15" s="15" t="s">
        <v>76</v>
      </c>
      <c r="P15" s="17" t="s">
        <v>27</v>
      </c>
    </row>
    <row r="16" spans="1:17" ht="67.95" customHeight="1" x14ac:dyDescent="0.4">
      <c r="A16" s="374">
        <v>5</v>
      </c>
      <c r="B16" s="31" t="s">
        <v>115</v>
      </c>
      <c r="C16" s="543">
        <v>500000</v>
      </c>
      <c r="D16" s="545" t="s">
        <v>12</v>
      </c>
      <c r="E16" s="543">
        <v>415588</v>
      </c>
      <c r="F16" s="545" t="s">
        <v>12</v>
      </c>
      <c r="G16" s="555" t="s">
        <v>13</v>
      </c>
      <c r="H16" s="583" t="s">
        <v>116</v>
      </c>
      <c r="I16" s="542"/>
      <c r="J16" s="541" t="str">
        <f t="shared" si="0"/>
        <v>บจก. เจเอสเอส เทคโนโลยี เอ็นจิเนียริ่ง</v>
      </c>
      <c r="K16" s="584"/>
      <c r="L16" s="539" t="s">
        <v>48</v>
      </c>
      <c r="M16" s="382" t="s">
        <v>30</v>
      </c>
      <c r="N16" s="383"/>
      <c r="O16" s="9">
        <v>24</v>
      </c>
      <c r="P16" s="27" t="s">
        <v>27</v>
      </c>
      <c r="Q16" s="225"/>
    </row>
    <row r="17" spans="1:18" ht="27.75" customHeight="1" x14ac:dyDescent="0.4">
      <c r="A17" s="375"/>
      <c r="B17" s="39"/>
      <c r="C17" s="544"/>
      <c r="D17" s="546"/>
      <c r="E17" s="544"/>
      <c r="F17" s="546"/>
      <c r="G17" s="556"/>
      <c r="H17" s="19">
        <v>415588</v>
      </c>
      <c r="I17" s="20" t="str">
        <f>F16</f>
        <v>บาท</v>
      </c>
      <c r="J17" s="19">
        <v>415588</v>
      </c>
      <c r="K17" s="20" t="str">
        <f>I17</f>
        <v>บาท</v>
      </c>
      <c r="L17" s="540"/>
      <c r="M17" s="9" t="s">
        <v>14</v>
      </c>
      <c r="N17" s="9">
        <v>25</v>
      </c>
      <c r="O17" s="9" t="s">
        <v>76</v>
      </c>
      <c r="P17" s="12">
        <v>2568</v>
      </c>
    </row>
    <row r="18" spans="1:18" ht="111.6" customHeight="1" x14ac:dyDescent="0.4">
      <c r="A18" s="374">
        <v>6</v>
      </c>
      <c r="B18" s="31" t="s">
        <v>117</v>
      </c>
      <c r="C18" s="543">
        <v>380000</v>
      </c>
      <c r="D18" s="545" t="s">
        <v>12</v>
      </c>
      <c r="E18" s="543">
        <f>C18</f>
        <v>380000</v>
      </c>
      <c r="F18" s="545" t="s">
        <v>12</v>
      </c>
      <c r="G18" s="555" t="s">
        <v>13</v>
      </c>
      <c r="H18" s="541" t="s">
        <v>118</v>
      </c>
      <c r="I18" s="542"/>
      <c r="J18" s="541" t="str">
        <f>H18</f>
        <v>สถาบันระหว่างประเทศเพื่อการค้าและ         การพัฒนา
 (องค์การมหาชน)</v>
      </c>
      <c r="K18" s="584"/>
      <c r="L18" s="539" t="s">
        <v>48</v>
      </c>
      <c r="M18" s="382" t="s">
        <v>30</v>
      </c>
      <c r="N18" s="383"/>
      <c r="O18" s="9">
        <v>25</v>
      </c>
      <c r="P18" s="27" t="s">
        <v>27</v>
      </c>
    </row>
    <row r="19" spans="1:18" x14ac:dyDescent="0.4">
      <c r="A19" s="375"/>
      <c r="B19" s="39"/>
      <c r="C19" s="544"/>
      <c r="D19" s="546"/>
      <c r="E19" s="544"/>
      <c r="F19" s="546"/>
      <c r="G19" s="556"/>
      <c r="H19" s="19">
        <f>C18</f>
        <v>380000</v>
      </c>
      <c r="I19" s="20" t="str">
        <f>F18</f>
        <v>บาท</v>
      </c>
      <c r="J19" s="19">
        <f>C18</f>
        <v>380000</v>
      </c>
      <c r="K19" s="20" t="str">
        <f>I19</f>
        <v>บาท</v>
      </c>
      <c r="L19" s="540"/>
      <c r="M19" s="9" t="s">
        <v>14</v>
      </c>
      <c r="N19" s="9">
        <v>18</v>
      </c>
      <c r="O19" s="9" t="s">
        <v>76</v>
      </c>
      <c r="P19" s="12">
        <v>2568</v>
      </c>
    </row>
    <row r="20" spans="1:18" ht="87" customHeight="1" x14ac:dyDescent="0.4">
      <c r="A20" s="374">
        <v>7</v>
      </c>
      <c r="B20" s="31" t="s">
        <v>119</v>
      </c>
      <c r="C20" s="543">
        <v>270000</v>
      </c>
      <c r="D20" s="545" t="s">
        <v>12</v>
      </c>
      <c r="E20" s="543">
        <v>264825</v>
      </c>
      <c r="F20" s="545" t="s">
        <v>12</v>
      </c>
      <c r="G20" s="555" t="s">
        <v>13</v>
      </c>
      <c r="H20" s="583" t="s">
        <v>120</v>
      </c>
      <c r="I20" s="542"/>
      <c r="J20" s="541" t="str">
        <f>H20</f>
        <v>บริษัท เดฟ ทู ดีไซน์จำกัด</v>
      </c>
      <c r="K20" s="584"/>
      <c r="L20" s="539" t="s">
        <v>48</v>
      </c>
      <c r="M20" s="382" t="s">
        <v>23</v>
      </c>
      <c r="N20" s="383"/>
      <c r="O20" s="9">
        <v>340</v>
      </c>
      <c r="P20" s="27" t="s">
        <v>27</v>
      </c>
      <c r="Q20" s="225"/>
      <c r="R20" s="257"/>
    </row>
    <row r="21" spans="1:18" x14ac:dyDescent="0.4">
      <c r="A21" s="375"/>
      <c r="B21" s="39"/>
      <c r="C21" s="544"/>
      <c r="D21" s="546"/>
      <c r="E21" s="544"/>
      <c r="F21" s="546"/>
      <c r="G21" s="556"/>
      <c r="H21" s="19">
        <v>264825</v>
      </c>
      <c r="I21" s="20" t="str">
        <f>F20</f>
        <v>บาท</v>
      </c>
      <c r="J21" s="19">
        <v>264825</v>
      </c>
      <c r="K21" s="20" t="str">
        <f>I21</f>
        <v>บาท</v>
      </c>
      <c r="L21" s="540"/>
      <c r="M21" s="9" t="s">
        <v>14</v>
      </c>
      <c r="N21" s="9">
        <v>27</v>
      </c>
      <c r="O21" s="9" t="s">
        <v>76</v>
      </c>
      <c r="P21" s="12">
        <v>2568</v>
      </c>
    </row>
    <row r="22" spans="1:18" ht="163.19999999999999" customHeight="1" x14ac:dyDescent="0.4">
      <c r="A22" s="8">
        <v>8</v>
      </c>
      <c r="B22" s="142" t="s">
        <v>665</v>
      </c>
      <c r="C22" s="137">
        <v>399</v>
      </c>
      <c r="D22" s="158" t="s">
        <v>12</v>
      </c>
      <c r="E22" s="137">
        <v>399</v>
      </c>
      <c r="F22" s="158" t="s">
        <v>12</v>
      </c>
      <c r="G22" s="159" t="s">
        <v>13</v>
      </c>
      <c r="H22" s="360" t="s">
        <v>389</v>
      </c>
      <c r="I22" s="361"/>
      <c r="J22" s="360" t="s">
        <v>666</v>
      </c>
      <c r="K22" s="361"/>
      <c r="L22" s="354" t="s">
        <v>470</v>
      </c>
      <c r="M22" s="382" t="s">
        <v>23</v>
      </c>
      <c r="N22" s="383"/>
      <c r="O22" s="9">
        <v>255</v>
      </c>
      <c r="P22" s="27" t="s">
        <v>27</v>
      </c>
    </row>
    <row r="23" spans="1:18" ht="25.2" customHeight="1" x14ac:dyDescent="0.4">
      <c r="A23" s="13"/>
      <c r="B23" s="39"/>
      <c r="C23" s="23"/>
      <c r="D23" s="160"/>
      <c r="E23" s="23"/>
      <c r="F23" s="160"/>
      <c r="G23" s="161"/>
      <c r="H23" s="10">
        <v>399</v>
      </c>
      <c r="I23" s="162" t="s">
        <v>12</v>
      </c>
      <c r="J23" s="10">
        <v>399</v>
      </c>
      <c r="K23" s="163" t="s">
        <v>12</v>
      </c>
      <c r="L23" s="355"/>
      <c r="M23" s="9" t="s">
        <v>14</v>
      </c>
      <c r="N23" s="164">
        <v>10</v>
      </c>
      <c r="O23" s="9" t="s">
        <v>76</v>
      </c>
      <c r="P23" s="27">
        <v>2568</v>
      </c>
    </row>
    <row r="24" spans="1:18" ht="25.5" customHeight="1" x14ac:dyDescent="0.4">
      <c r="A24" s="8">
        <v>9</v>
      </c>
      <c r="B24" s="142" t="s">
        <v>667</v>
      </c>
      <c r="C24" s="137">
        <v>798</v>
      </c>
      <c r="D24" s="158" t="s">
        <v>12</v>
      </c>
      <c r="E24" s="137">
        <v>798</v>
      </c>
      <c r="F24" s="158" t="s">
        <v>12</v>
      </c>
      <c r="G24" s="159" t="s">
        <v>13</v>
      </c>
      <c r="H24" s="360" t="s">
        <v>389</v>
      </c>
      <c r="I24" s="361"/>
      <c r="J24" s="360" t="s">
        <v>666</v>
      </c>
      <c r="K24" s="361"/>
      <c r="L24" s="354" t="s">
        <v>472</v>
      </c>
      <c r="M24" s="382" t="s">
        <v>23</v>
      </c>
      <c r="N24" s="383"/>
      <c r="O24" s="9">
        <v>301</v>
      </c>
      <c r="P24" s="27" t="s">
        <v>27</v>
      </c>
    </row>
    <row r="25" spans="1:18" ht="26.4" customHeight="1" x14ac:dyDescent="0.4">
      <c r="A25" s="13"/>
      <c r="B25" s="39"/>
      <c r="C25" s="23"/>
      <c r="D25" s="160"/>
      <c r="E25" s="23"/>
      <c r="F25" s="160"/>
      <c r="G25" s="161"/>
      <c r="H25" s="10">
        <v>798</v>
      </c>
      <c r="I25" s="162" t="s">
        <v>12</v>
      </c>
      <c r="J25" s="10">
        <v>798</v>
      </c>
      <c r="K25" s="163" t="s">
        <v>12</v>
      </c>
      <c r="L25" s="355"/>
      <c r="M25" s="9" t="s">
        <v>14</v>
      </c>
      <c r="N25" s="164">
        <v>17</v>
      </c>
      <c r="O25" s="9" t="s">
        <v>76</v>
      </c>
      <c r="P25" s="27">
        <v>2568</v>
      </c>
    </row>
    <row r="26" spans="1:18" ht="126" x14ac:dyDescent="0.4">
      <c r="A26" s="8">
        <v>10</v>
      </c>
      <c r="B26" s="142" t="s">
        <v>668</v>
      </c>
      <c r="C26" s="137">
        <v>798</v>
      </c>
      <c r="D26" s="158" t="s">
        <v>12</v>
      </c>
      <c r="E26" s="137">
        <v>798</v>
      </c>
      <c r="F26" s="158" t="s">
        <v>12</v>
      </c>
      <c r="G26" s="159" t="s">
        <v>13</v>
      </c>
      <c r="H26" s="360" t="s">
        <v>389</v>
      </c>
      <c r="I26" s="361"/>
      <c r="J26" s="360" t="s">
        <v>666</v>
      </c>
      <c r="K26" s="361"/>
      <c r="L26" s="354" t="s">
        <v>476</v>
      </c>
      <c r="M26" s="382" t="s">
        <v>23</v>
      </c>
      <c r="N26" s="383"/>
      <c r="O26" s="9">
        <v>302</v>
      </c>
      <c r="P26" s="27" t="s">
        <v>27</v>
      </c>
    </row>
    <row r="27" spans="1:18" ht="29.4" customHeight="1" x14ac:dyDescent="0.4">
      <c r="A27" s="13"/>
      <c r="B27" s="39"/>
      <c r="C27" s="23"/>
      <c r="D27" s="160"/>
      <c r="E27" s="23"/>
      <c r="F27" s="160"/>
      <c r="G27" s="161"/>
      <c r="H27" s="10">
        <v>798</v>
      </c>
      <c r="I27" s="162" t="s">
        <v>12</v>
      </c>
      <c r="J27" s="10">
        <v>798</v>
      </c>
      <c r="K27" s="163"/>
      <c r="L27" s="355"/>
      <c r="M27" s="9" t="s">
        <v>14</v>
      </c>
      <c r="N27" s="164">
        <v>17</v>
      </c>
      <c r="O27" s="9" t="s">
        <v>669</v>
      </c>
      <c r="P27" s="27">
        <v>2568</v>
      </c>
    </row>
    <row r="28" spans="1:18" ht="98.4" customHeight="1" x14ac:dyDescent="0.4">
      <c r="A28" s="165">
        <v>11</v>
      </c>
      <c r="B28" s="166" t="s">
        <v>670</v>
      </c>
      <c r="C28" s="227">
        <v>4800</v>
      </c>
      <c r="D28" s="15" t="s">
        <v>12</v>
      </c>
      <c r="E28" s="227">
        <v>4800</v>
      </c>
      <c r="F28" s="37" t="s">
        <v>12</v>
      </c>
      <c r="G28" s="37" t="s">
        <v>13</v>
      </c>
      <c r="H28" s="587" t="s">
        <v>671</v>
      </c>
      <c r="I28" s="588"/>
      <c r="J28" s="587" t="s">
        <v>671</v>
      </c>
      <c r="K28" s="588"/>
      <c r="L28" s="354" t="s">
        <v>478</v>
      </c>
      <c r="M28" s="587" t="s">
        <v>23</v>
      </c>
      <c r="N28" s="588"/>
      <c r="O28" s="167">
        <v>330</v>
      </c>
      <c r="P28" s="168">
        <v>2568</v>
      </c>
    </row>
    <row r="29" spans="1:18" ht="24.6" customHeight="1" x14ac:dyDescent="0.4">
      <c r="A29" s="167"/>
      <c r="B29" s="165"/>
      <c r="C29" s="17"/>
      <c r="D29" s="15"/>
      <c r="E29" s="17"/>
      <c r="F29" s="15"/>
      <c r="G29" s="15"/>
      <c r="H29" s="169">
        <v>4800</v>
      </c>
      <c r="I29" s="170" t="s">
        <v>12</v>
      </c>
      <c r="J29" s="171">
        <v>4800</v>
      </c>
      <c r="K29" s="165" t="s">
        <v>12</v>
      </c>
      <c r="L29" s="355"/>
      <c r="M29" s="165" t="s">
        <v>14</v>
      </c>
      <c r="N29" s="165">
        <v>21</v>
      </c>
      <c r="O29" s="165" t="s">
        <v>76</v>
      </c>
      <c r="P29" s="168">
        <v>2568</v>
      </c>
    </row>
    <row r="30" spans="1:18" ht="98.4" customHeight="1" x14ac:dyDescent="0.4">
      <c r="A30" s="172">
        <v>12</v>
      </c>
      <c r="B30" s="142" t="s">
        <v>672</v>
      </c>
      <c r="C30" s="228">
        <v>1000</v>
      </c>
      <c r="D30" s="173" t="s">
        <v>12</v>
      </c>
      <c r="E30" s="228">
        <v>1000</v>
      </c>
      <c r="F30" s="174" t="s">
        <v>12</v>
      </c>
      <c r="G30" s="37" t="s">
        <v>13</v>
      </c>
      <c r="H30" s="338" t="s">
        <v>673</v>
      </c>
      <c r="I30" s="339"/>
      <c r="J30" s="338" t="s">
        <v>656</v>
      </c>
      <c r="K30" s="339"/>
      <c r="L30" s="354" t="s">
        <v>480</v>
      </c>
      <c r="M30" s="587" t="s">
        <v>23</v>
      </c>
      <c r="N30" s="588"/>
      <c r="O30" s="165">
        <v>336</v>
      </c>
      <c r="P30" s="168">
        <v>2568</v>
      </c>
    </row>
    <row r="31" spans="1:18" ht="24.6" customHeight="1" x14ac:dyDescent="0.4">
      <c r="A31" s="175"/>
      <c r="B31" s="13"/>
      <c r="C31" s="229"/>
      <c r="D31" s="22"/>
      <c r="E31" s="229"/>
      <c r="F31" s="22"/>
      <c r="G31" s="135"/>
      <c r="H31" s="171">
        <v>1000</v>
      </c>
      <c r="I31" s="167" t="s">
        <v>12</v>
      </c>
      <c r="J31" s="171">
        <v>1000</v>
      </c>
      <c r="K31" s="168" t="s">
        <v>12</v>
      </c>
      <c r="L31" s="355"/>
      <c r="M31" s="165" t="s">
        <v>14</v>
      </c>
      <c r="N31" s="167">
        <v>24</v>
      </c>
      <c r="O31" s="165" t="s">
        <v>76</v>
      </c>
      <c r="P31" s="168">
        <v>2568</v>
      </c>
    </row>
    <row r="32" spans="1:18" ht="126" x14ac:dyDescent="0.4">
      <c r="A32" s="172">
        <v>13</v>
      </c>
      <c r="B32" s="142" t="s">
        <v>674</v>
      </c>
      <c r="C32" s="228">
        <v>5600</v>
      </c>
      <c r="D32" s="173" t="s">
        <v>12</v>
      </c>
      <c r="E32" s="228">
        <v>5600</v>
      </c>
      <c r="F32" s="174" t="s">
        <v>12</v>
      </c>
      <c r="G32" s="176" t="s">
        <v>13</v>
      </c>
      <c r="H32" s="338" t="s">
        <v>675</v>
      </c>
      <c r="I32" s="339"/>
      <c r="J32" s="338" t="s">
        <v>675</v>
      </c>
      <c r="K32" s="339"/>
      <c r="L32" s="354" t="s">
        <v>917</v>
      </c>
      <c r="M32" s="587" t="s">
        <v>23</v>
      </c>
      <c r="N32" s="588"/>
      <c r="O32" s="177">
        <v>341</v>
      </c>
      <c r="P32" s="168">
        <v>2568</v>
      </c>
    </row>
    <row r="33" spans="1:16" ht="24.6" customHeight="1" x14ac:dyDescent="0.4">
      <c r="A33" s="175"/>
      <c r="B33" s="13"/>
      <c r="C33" s="229"/>
      <c r="D33" s="22"/>
      <c r="E33" s="229"/>
      <c r="F33" s="22"/>
      <c r="G33" s="135"/>
      <c r="H33" s="171">
        <v>5600</v>
      </c>
      <c r="I33" s="175" t="s">
        <v>12</v>
      </c>
      <c r="J33" s="171">
        <v>5600</v>
      </c>
      <c r="K33" s="168" t="s">
        <v>12</v>
      </c>
      <c r="L33" s="355"/>
      <c r="M33" s="165" t="s">
        <v>14</v>
      </c>
      <c r="N33" s="167">
        <v>24</v>
      </c>
      <c r="O33" s="165" t="s">
        <v>76</v>
      </c>
      <c r="P33" s="168">
        <v>2568</v>
      </c>
    </row>
    <row r="34" spans="1:16" ht="147" x14ac:dyDescent="0.4">
      <c r="A34" s="172">
        <v>14</v>
      </c>
      <c r="B34" s="142" t="s">
        <v>676</v>
      </c>
      <c r="C34" s="228">
        <v>50087.05</v>
      </c>
      <c r="D34" s="174" t="s">
        <v>12</v>
      </c>
      <c r="E34" s="228">
        <v>50087.05</v>
      </c>
      <c r="F34" s="174" t="s">
        <v>12</v>
      </c>
      <c r="G34" s="176" t="s">
        <v>13</v>
      </c>
      <c r="H34" s="589" t="s">
        <v>645</v>
      </c>
      <c r="I34" s="590"/>
      <c r="J34" s="589" t="s">
        <v>645</v>
      </c>
      <c r="K34" s="590"/>
      <c r="L34" s="342" t="s">
        <v>870</v>
      </c>
      <c r="M34" s="587" t="s">
        <v>23</v>
      </c>
      <c r="N34" s="588"/>
      <c r="O34" s="165">
        <v>359</v>
      </c>
      <c r="P34" s="168">
        <v>2568</v>
      </c>
    </row>
    <row r="35" spans="1:16" ht="24.6" customHeight="1" x14ac:dyDescent="0.4">
      <c r="A35" s="175"/>
      <c r="B35" s="13"/>
      <c r="C35" s="230"/>
      <c r="D35" s="13"/>
      <c r="E35" s="230"/>
      <c r="F35" s="13"/>
      <c r="G35" s="154"/>
      <c r="H35" s="171">
        <v>50087.05</v>
      </c>
      <c r="I35" s="167" t="s">
        <v>12</v>
      </c>
      <c r="J35" s="171">
        <v>50087.05</v>
      </c>
      <c r="K35" s="168" t="s">
        <v>12</v>
      </c>
      <c r="L35" s="343"/>
      <c r="M35" s="165" t="s">
        <v>14</v>
      </c>
      <c r="N35" s="167">
        <v>25</v>
      </c>
      <c r="O35" s="165" t="s">
        <v>677</v>
      </c>
      <c r="P35" s="168">
        <v>2568</v>
      </c>
    </row>
    <row r="36" spans="1:16" ht="147" x14ac:dyDescent="0.4">
      <c r="A36" s="172">
        <v>15</v>
      </c>
      <c r="B36" s="142" t="s">
        <v>676</v>
      </c>
      <c r="C36" s="228">
        <v>22000</v>
      </c>
      <c r="D36" s="174" t="s">
        <v>12</v>
      </c>
      <c r="E36" s="228">
        <v>22000</v>
      </c>
      <c r="F36" s="174" t="s">
        <v>12</v>
      </c>
      <c r="G36" s="176" t="s">
        <v>13</v>
      </c>
      <c r="H36" s="589" t="s">
        <v>455</v>
      </c>
      <c r="I36" s="590"/>
      <c r="J36" s="589" t="s">
        <v>455</v>
      </c>
      <c r="K36" s="590"/>
      <c r="L36" s="342" t="s">
        <v>870</v>
      </c>
      <c r="M36" s="587" t="s">
        <v>23</v>
      </c>
      <c r="N36" s="588"/>
      <c r="O36" s="165">
        <v>368</v>
      </c>
      <c r="P36" s="168">
        <v>2568</v>
      </c>
    </row>
    <row r="37" spans="1:16" ht="24.6" customHeight="1" x14ac:dyDescent="0.4">
      <c r="A37" s="175"/>
      <c r="B37" s="13"/>
      <c r="C37" s="230"/>
      <c r="D37" s="13"/>
      <c r="E37" s="230"/>
      <c r="F37" s="13"/>
      <c r="G37" s="154"/>
      <c r="H37" s="171">
        <v>22000</v>
      </c>
      <c r="I37" s="165" t="s">
        <v>12</v>
      </c>
      <c r="J37" s="171">
        <v>22000</v>
      </c>
      <c r="K37" s="168" t="s">
        <v>12</v>
      </c>
      <c r="L37" s="343"/>
      <c r="M37" s="165" t="s">
        <v>14</v>
      </c>
      <c r="N37" s="167">
        <v>27</v>
      </c>
      <c r="O37" s="165" t="s">
        <v>76</v>
      </c>
      <c r="P37" s="168">
        <v>68</v>
      </c>
    </row>
    <row r="38" spans="1:16" ht="168" x14ac:dyDescent="0.4">
      <c r="A38" s="593">
        <v>16</v>
      </c>
      <c r="B38" s="142" t="s">
        <v>678</v>
      </c>
      <c r="C38" s="228">
        <v>18000</v>
      </c>
      <c r="D38" s="174" t="s">
        <v>12</v>
      </c>
      <c r="E38" s="228">
        <v>18000</v>
      </c>
      <c r="F38" s="174" t="s">
        <v>12</v>
      </c>
      <c r="G38" s="176" t="s">
        <v>13</v>
      </c>
      <c r="H38" s="589" t="s">
        <v>679</v>
      </c>
      <c r="I38" s="590"/>
      <c r="J38" s="591" t="s">
        <v>679</v>
      </c>
      <c r="K38" s="592"/>
      <c r="L38" s="342" t="s">
        <v>870</v>
      </c>
      <c r="M38" s="587" t="s">
        <v>23</v>
      </c>
      <c r="N38" s="588"/>
      <c r="O38" s="165">
        <v>377</v>
      </c>
      <c r="P38" s="168">
        <v>2568</v>
      </c>
    </row>
    <row r="39" spans="1:16" ht="24.6" customHeight="1" x14ac:dyDescent="0.4">
      <c r="A39" s="594"/>
      <c r="B39" s="13"/>
      <c r="C39" s="230"/>
      <c r="D39" s="13"/>
      <c r="E39" s="230"/>
      <c r="F39" s="13"/>
      <c r="G39" s="154"/>
      <c r="H39" s="178">
        <v>18000</v>
      </c>
      <c r="I39" s="167" t="s">
        <v>12</v>
      </c>
      <c r="J39" s="178">
        <v>18000</v>
      </c>
      <c r="K39" s="167" t="s">
        <v>12</v>
      </c>
      <c r="L39" s="343"/>
      <c r="M39" s="165" t="s">
        <v>14</v>
      </c>
      <c r="N39" s="167">
        <v>27</v>
      </c>
      <c r="O39" s="165" t="s">
        <v>76</v>
      </c>
      <c r="P39" s="168">
        <v>2568</v>
      </c>
    </row>
    <row r="40" spans="1:16" ht="24.6" customHeight="1" x14ac:dyDescent="0.4">
      <c r="A40" s="577">
        <v>17</v>
      </c>
      <c r="B40" s="365" t="s">
        <v>337</v>
      </c>
      <c r="C40" s="567">
        <v>23332.73</v>
      </c>
      <c r="D40" s="344" t="s">
        <v>12</v>
      </c>
      <c r="E40" s="567">
        <v>23332.73</v>
      </c>
      <c r="F40" s="348" t="s">
        <v>12</v>
      </c>
      <c r="G40" s="350" t="s">
        <v>13</v>
      </c>
      <c r="H40" s="360" t="s">
        <v>336</v>
      </c>
      <c r="I40" s="361"/>
      <c r="J40" s="360" t="s">
        <v>336</v>
      </c>
      <c r="K40" s="361"/>
      <c r="L40" s="354" t="s">
        <v>472</v>
      </c>
      <c r="M40" s="338" t="s">
        <v>300</v>
      </c>
      <c r="N40" s="339"/>
      <c r="O40" s="15">
        <v>1</v>
      </c>
      <c r="P40" s="17">
        <v>2568</v>
      </c>
    </row>
    <row r="41" spans="1:16" ht="24.6" customHeight="1" x14ac:dyDescent="0.4">
      <c r="A41" s="375"/>
      <c r="B41" s="366"/>
      <c r="C41" s="568"/>
      <c r="D41" s="345"/>
      <c r="E41" s="568"/>
      <c r="F41" s="349"/>
      <c r="G41" s="351"/>
      <c r="H41" s="23">
        <f>E40</f>
        <v>23332.73</v>
      </c>
      <c r="I41" s="21" t="s">
        <v>12</v>
      </c>
      <c r="J41" s="23">
        <f>H41</f>
        <v>23332.73</v>
      </c>
      <c r="K41" s="21" t="s">
        <v>12</v>
      </c>
      <c r="L41" s="355"/>
      <c r="M41" s="22" t="s">
        <v>14</v>
      </c>
      <c r="N41" s="22">
        <v>1</v>
      </c>
      <c r="O41" s="15" t="s">
        <v>19</v>
      </c>
      <c r="P41" s="17">
        <v>2567</v>
      </c>
    </row>
    <row r="42" spans="1:16" ht="24.6" customHeight="1" x14ac:dyDescent="0.4">
      <c r="A42" s="577">
        <v>18</v>
      </c>
      <c r="B42" s="365" t="s">
        <v>337</v>
      </c>
      <c r="C42" s="567">
        <v>18437.54</v>
      </c>
      <c r="D42" s="344" t="s">
        <v>12</v>
      </c>
      <c r="E42" s="567">
        <f>C42</f>
        <v>18437.54</v>
      </c>
      <c r="F42" s="348" t="s">
        <v>12</v>
      </c>
      <c r="G42" s="350" t="s">
        <v>13</v>
      </c>
      <c r="H42" s="360" t="s">
        <v>338</v>
      </c>
      <c r="I42" s="361"/>
      <c r="J42" s="360" t="s">
        <v>338</v>
      </c>
      <c r="K42" s="361"/>
      <c r="L42" s="354" t="s">
        <v>476</v>
      </c>
      <c r="M42" s="338" t="s">
        <v>300</v>
      </c>
      <c r="N42" s="339"/>
      <c r="O42" s="15">
        <v>2</v>
      </c>
      <c r="P42" s="17">
        <v>2568</v>
      </c>
    </row>
    <row r="43" spans="1:16" ht="24.6" customHeight="1" x14ac:dyDescent="0.4">
      <c r="A43" s="375"/>
      <c r="B43" s="366"/>
      <c r="C43" s="568"/>
      <c r="D43" s="345"/>
      <c r="E43" s="568"/>
      <c r="F43" s="349"/>
      <c r="G43" s="351"/>
      <c r="H43" s="23">
        <f>E42</f>
        <v>18437.54</v>
      </c>
      <c r="I43" s="21" t="s">
        <v>12</v>
      </c>
      <c r="J43" s="23">
        <f>H43</f>
        <v>18437.54</v>
      </c>
      <c r="K43" s="21" t="s">
        <v>12</v>
      </c>
      <c r="L43" s="355"/>
      <c r="M43" s="22" t="s">
        <v>14</v>
      </c>
      <c r="N43" s="22">
        <v>1</v>
      </c>
      <c r="O43" s="15" t="s">
        <v>19</v>
      </c>
      <c r="P43" s="17">
        <v>2567</v>
      </c>
    </row>
    <row r="44" spans="1:16" ht="24.6" customHeight="1" x14ac:dyDescent="0.4">
      <c r="A44" s="577">
        <v>19</v>
      </c>
      <c r="B44" s="365" t="s">
        <v>340</v>
      </c>
      <c r="C44" s="567">
        <v>21218</v>
      </c>
      <c r="D44" s="344" t="s">
        <v>12</v>
      </c>
      <c r="E44" s="567">
        <f>C44</f>
        <v>21218</v>
      </c>
      <c r="F44" s="348" t="s">
        <v>12</v>
      </c>
      <c r="G44" s="350" t="s">
        <v>13</v>
      </c>
      <c r="H44" s="360" t="s">
        <v>339</v>
      </c>
      <c r="I44" s="361"/>
      <c r="J44" s="360" t="s">
        <v>339</v>
      </c>
      <c r="K44" s="361"/>
      <c r="L44" s="354" t="s">
        <v>478</v>
      </c>
      <c r="M44" s="338" t="s">
        <v>300</v>
      </c>
      <c r="N44" s="339"/>
      <c r="O44" s="15">
        <v>3</v>
      </c>
      <c r="P44" s="17">
        <v>2568</v>
      </c>
    </row>
    <row r="45" spans="1:16" ht="24.6" customHeight="1" x14ac:dyDescent="0.4">
      <c r="A45" s="375"/>
      <c r="B45" s="366"/>
      <c r="C45" s="568"/>
      <c r="D45" s="345"/>
      <c r="E45" s="568"/>
      <c r="F45" s="349"/>
      <c r="G45" s="351"/>
      <c r="H45" s="23">
        <f>E44</f>
        <v>21218</v>
      </c>
      <c r="I45" s="21" t="s">
        <v>12</v>
      </c>
      <c r="J45" s="23">
        <f>E44</f>
        <v>21218</v>
      </c>
      <c r="K45" s="21" t="s">
        <v>12</v>
      </c>
      <c r="L45" s="355"/>
      <c r="M45" s="22" t="s">
        <v>14</v>
      </c>
      <c r="N45" s="22">
        <v>1</v>
      </c>
      <c r="O45" s="15" t="s">
        <v>19</v>
      </c>
      <c r="P45" s="17">
        <v>2567</v>
      </c>
    </row>
    <row r="46" spans="1:16" ht="24.6" customHeight="1" x14ac:dyDescent="0.4">
      <c r="A46" s="577">
        <v>20</v>
      </c>
      <c r="B46" s="365" t="s">
        <v>337</v>
      </c>
      <c r="C46" s="567">
        <v>16311.34</v>
      </c>
      <c r="D46" s="344" t="s">
        <v>12</v>
      </c>
      <c r="E46" s="567">
        <f>C46</f>
        <v>16311.34</v>
      </c>
      <c r="F46" s="348" t="s">
        <v>12</v>
      </c>
      <c r="G46" s="350" t="s">
        <v>13</v>
      </c>
      <c r="H46" s="360" t="s">
        <v>341</v>
      </c>
      <c r="I46" s="361"/>
      <c r="J46" s="360" t="s">
        <v>341</v>
      </c>
      <c r="K46" s="361"/>
      <c r="L46" s="354" t="s">
        <v>480</v>
      </c>
      <c r="M46" s="338" t="s">
        <v>300</v>
      </c>
      <c r="N46" s="339"/>
      <c r="O46" s="15">
        <v>4</v>
      </c>
      <c r="P46" s="17">
        <v>2568</v>
      </c>
    </row>
    <row r="47" spans="1:16" ht="24.6" customHeight="1" x14ac:dyDescent="0.4">
      <c r="A47" s="375"/>
      <c r="B47" s="366"/>
      <c r="C47" s="568"/>
      <c r="D47" s="345"/>
      <c r="E47" s="568"/>
      <c r="F47" s="349"/>
      <c r="G47" s="351"/>
      <c r="H47" s="23">
        <f>E46</f>
        <v>16311.34</v>
      </c>
      <c r="I47" s="21" t="s">
        <v>12</v>
      </c>
      <c r="J47" s="23">
        <f>E46</f>
        <v>16311.34</v>
      </c>
      <c r="K47" s="21" t="s">
        <v>12</v>
      </c>
      <c r="L47" s="355"/>
      <c r="M47" s="22" t="s">
        <v>14</v>
      </c>
      <c r="N47" s="22">
        <v>1</v>
      </c>
      <c r="O47" s="15" t="s">
        <v>19</v>
      </c>
      <c r="P47" s="17">
        <v>2567</v>
      </c>
    </row>
    <row r="48" spans="1:16" ht="24.6" customHeight="1" x14ac:dyDescent="0.4">
      <c r="A48" s="577">
        <v>21</v>
      </c>
      <c r="B48" s="365" t="s">
        <v>342</v>
      </c>
      <c r="C48" s="567">
        <v>16390.91</v>
      </c>
      <c r="D48" s="344" t="s">
        <v>12</v>
      </c>
      <c r="E48" s="567">
        <f>C48</f>
        <v>16390.91</v>
      </c>
      <c r="F48" s="348" t="s">
        <v>12</v>
      </c>
      <c r="G48" s="350" t="s">
        <v>13</v>
      </c>
      <c r="H48" s="360" t="s">
        <v>343</v>
      </c>
      <c r="I48" s="361"/>
      <c r="J48" s="360" t="s">
        <v>343</v>
      </c>
      <c r="K48" s="361"/>
      <c r="L48" s="354" t="s">
        <v>482</v>
      </c>
      <c r="M48" s="338" t="s">
        <v>300</v>
      </c>
      <c r="N48" s="339"/>
      <c r="O48" s="15">
        <v>5</v>
      </c>
      <c r="P48" s="17">
        <v>2568</v>
      </c>
    </row>
    <row r="49" spans="1:16" ht="24.6" customHeight="1" x14ac:dyDescent="0.4">
      <c r="A49" s="375"/>
      <c r="B49" s="366"/>
      <c r="C49" s="568"/>
      <c r="D49" s="345"/>
      <c r="E49" s="568"/>
      <c r="F49" s="349"/>
      <c r="G49" s="351"/>
      <c r="H49" s="23">
        <f>E48</f>
        <v>16390.91</v>
      </c>
      <c r="I49" s="21" t="s">
        <v>12</v>
      </c>
      <c r="J49" s="23">
        <f>H49</f>
        <v>16390.91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7">
        <v>2567</v>
      </c>
    </row>
    <row r="50" spans="1:16" ht="24.6" customHeight="1" x14ac:dyDescent="0.4">
      <c r="A50" s="577">
        <v>22</v>
      </c>
      <c r="B50" s="527" t="s">
        <v>344</v>
      </c>
      <c r="C50" s="567">
        <v>15913.5</v>
      </c>
      <c r="D50" s="344" t="s">
        <v>12</v>
      </c>
      <c r="E50" s="567">
        <f>C50</f>
        <v>15913.5</v>
      </c>
      <c r="F50" s="348" t="s">
        <v>12</v>
      </c>
      <c r="G50" s="350" t="s">
        <v>13</v>
      </c>
      <c r="H50" s="360" t="s">
        <v>345</v>
      </c>
      <c r="I50" s="361"/>
      <c r="J50" s="360" t="s">
        <v>345</v>
      </c>
      <c r="K50" s="361"/>
      <c r="L50" s="354" t="s">
        <v>483</v>
      </c>
      <c r="M50" s="338" t="s">
        <v>300</v>
      </c>
      <c r="N50" s="339"/>
      <c r="O50" s="15">
        <v>6</v>
      </c>
      <c r="P50" s="17">
        <v>2568</v>
      </c>
    </row>
    <row r="51" spans="1:16" ht="24.6" customHeight="1" x14ac:dyDescent="0.4">
      <c r="A51" s="375"/>
      <c r="B51" s="528"/>
      <c r="C51" s="568"/>
      <c r="D51" s="345"/>
      <c r="E51" s="568"/>
      <c r="F51" s="349"/>
      <c r="G51" s="351"/>
      <c r="H51" s="23">
        <f>E50</f>
        <v>15913.5</v>
      </c>
      <c r="I51" s="21" t="s">
        <v>12</v>
      </c>
      <c r="J51" s="23">
        <f>H51</f>
        <v>15913.5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7">
        <v>2567</v>
      </c>
    </row>
    <row r="52" spans="1:16" ht="24.6" customHeight="1" x14ac:dyDescent="0.4">
      <c r="A52" s="577">
        <v>23</v>
      </c>
      <c r="B52" s="365" t="s">
        <v>340</v>
      </c>
      <c r="C52" s="567">
        <v>18540</v>
      </c>
      <c r="D52" s="344" t="s">
        <v>12</v>
      </c>
      <c r="E52" s="567">
        <f>C52</f>
        <v>18540</v>
      </c>
      <c r="F52" s="348" t="s">
        <v>12</v>
      </c>
      <c r="G52" s="350" t="s">
        <v>13</v>
      </c>
      <c r="H52" s="360" t="s">
        <v>346</v>
      </c>
      <c r="I52" s="361"/>
      <c r="J52" s="360" t="s">
        <v>346</v>
      </c>
      <c r="K52" s="361"/>
      <c r="L52" s="354" t="s">
        <v>486</v>
      </c>
      <c r="M52" s="338" t="s">
        <v>300</v>
      </c>
      <c r="N52" s="339"/>
      <c r="O52" s="15">
        <v>7</v>
      </c>
      <c r="P52" s="17">
        <v>2568</v>
      </c>
    </row>
    <row r="53" spans="1:16" ht="24.6" customHeight="1" x14ac:dyDescent="0.4">
      <c r="A53" s="375"/>
      <c r="B53" s="366"/>
      <c r="C53" s="568"/>
      <c r="D53" s="345"/>
      <c r="E53" s="568"/>
      <c r="F53" s="349"/>
      <c r="G53" s="351"/>
      <c r="H53" s="23">
        <f>E52</f>
        <v>18540</v>
      </c>
      <c r="I53" s="21" t="s">
        <v>12</v>
      </c>
      <c r="J53" s="23">
        <f>H53</f>
        <v>18540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7">
        <v>2567</v>
      </c>
    </row>
    <row r="54" spans="1:16" ht="24.6" customHeight="1" x14ac:dyDescent="0.4">
      <c r="A54" s="577">
        <v>24</v>
      </c>
      <c r="B54" s="365" t="s">
        <v>347</v>
      </c>
      <c r="C54" s="567">
        <v>15450</v>
      </c>
      <c r="D54" s="344" t="s">
        <v>12</v>
      </c>
      <c r="E54" s="567">
        <v>15450</v>
      </c>
      <c r="F54" s="348" t="s">
        <v>12</v>
      </c>
      <c r="G54" s="350" t="s">
        <v>13</v>
      </c>
      <c r="H54" s="360" t="s">
        <v>348</v>
      </c>
      <c r="I54" s="361"/>
      <c r="J54" s="360" t="s">
        <v>348</v>
      </c>
      <c r="K54" s="361"/>
      <c r="L54" s="354" t="s">
        <v>489</v>
      </c>
      <c r="M54" s="338" t="s">
        <v>300</v>
      </c>
      <c r="N54" s="339"/>
      <c r="O54" s="15">
        <v>8</v>
      </c>
      <c r="P54" s="17">
        <v>2568</v>
      </c>
    </row>
    <row r="55" spans="1:16" ht="24.6" customHeight="1" x14ac:dyDescent="0.4">
      <c r="A55" s="375"/>
      <c r="B55" s="366"/>
      <c r="C55" s="568"/>
      <c r="D55" s="345"/>
      <c r="E55" s="568"/>
      <c r="F55" s="349"/>
      <c r="G55" s="351"/>
      <c r="H55" s="23">
        <f>E54</f>
        <v>15450</v>
      </c>
      <c r="I55" s="21" t="s">
        <v>12</v>
      </c>
      <c r="J55" s="23">
        <f>H55</f>
        <v>15450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7">
        <v>2567</v>
      </c>
    </row>
    <row r="56" spans="1:16" ht="24.6" customHeight="1" x14ac:dyDescent="0.4">
      <c r="A56" s="577">
        <v>25</v>
      </c>
      <c r="B56" s="365" t="s">
        <v>349</v>
      </c>
      <c r="C56" s="567">
        <v>15225</v>
      </c>
      <c r="D56" s="344" t="s">
        <v>12</v>
      </c>
      <c r="E56" s="567">
        <f>C56</f>
        <v>15225</v>
      </c>
      <c r="F56" s="348" t="s">
        <v>12</v>
      </c>
      <c r="G56" s="350" t="s">
        <v>13</v>
      </c>
      <c r="H56" s="360" t="s">
        <v>350</v>
      </c>
      <c r="I56" s="361"/>
      <c r="J56" s="360" t="s">
        <v>350</v>
      </c>
      <c r="K56" s="361"/>
      <c r="L56" s="354" t="s">
        <v>492</v>
      </c>
      <c r="M56" s="338" t="s">
        <v>300</v>
      </c>
      <c r="N56" s="339"/>
      <c r="O56" s="15">
        <v>9</v>
      </c>
      <c r="P56" s="17">
        <v>2568</v>
      </c>
    </row>
    <row r="57" spans="1:16" ht="24.6" customHeight="1" x14ac:dyDescent="0.4">
      <c r="A57" s="375"/>
      <c r="B57" s="366"/>
      <c r="C57" s="568"/>
      <c r="D57" s="345"/>
      <c r="E57" s="568"/>
      <c r="F57" s="349"/>
      <c r="G57" s="351"/>
      <c r="H57" s="23">
        <f>E56</f>
        <v>15225</v>
      </c>
      <c r="I57" s="21" t="s">
        <v>12</v>
      </c>
      <c r="J57" s="23">
        <f>H57</f>
        <v>15225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ht="24.6" customHeight="1" x14ac:dyDescent="0.4">
      <c r="A58" s="577">
        <v>26</v>
      </c>
      <c r="B58" s="365" t="s">
        <v>351</v>
      </c>
      <c r="C58" s="567">
        <v>18000</v>
      </c>
      <c r="D58" s="344" t="s">
        <v>12</v>
      </c>
      <c r="E58" s="567">
        <f>C58</f>
        <v>18000</v>
      </c>
      <c r="F58" s="348" t="s">
        <v>12</v>
      </c>
      <c r="G58" s="350" t="s">
        <v>13</v>
      </c>
      <c r="H58" s="360" t="s">
        <v>352</v>
      </c>
      <c r="I58" s="361"/>
      <c r="J58" s="360" t="s">
        <v>352</v>
      </c>
      <c r="K58" s="361"/>
      <c r="L58" s="354" t="s">
        <v>496</v>
      </c>
      <c r="M58" s="338" t="s">
        <v>300</v>
      </c>
      <c r="N58" s="339"/>
      <c r="O58" s="15">
        <v>10</v>
      </c>
      <c r="P58" s="17">
        <v>2568</v>
      </c>
    </row>
    <row r="59" spans="1:16" ht="24.6" customHeight="1" x14ac:dyDescent="0.4">
      <c r="A59" s="375"/>
      <c r="B59" s="366"/>
      <c r="C59" s="568"/>
      <c r="D59" s="345"/>
      <c r="E59" s="568"/>
      <c r="F59" s="349"/>
      <c r="G59" s="351"/>
      <c r="H59" s="23">
        <f>E58</f>
        <v>18000</v>
      </c>
      <c r="I59" s="21" t="s">
        <v>12</v>
      </c>
      <c r="J59" s="23">
        <f>H59</f>
        <v>18000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ht="24.6" customHeight="1" x14ac:dyDescent="0.4">
      <c r="A60" s="577">
        <v>27</v>
      </c>
      <c r="B60" s="365" t="s">
        <v>351</v>
      </c>
      <c r="C60" s="567">
        <v>18000</v>
      </c>
      <c r="D60" s="344" t="s">
        <v>12</v>
      </c>
      <c r="E60" s="567">
        <v>18000</v>
      </c>
      <c r="F60" s="348" t="s">
        <v>12</v>
      </c>
      <c r="G60" s="350" t="s">
        <v>13</v>
      </c>
      <c r="H60" s="360" t="s">
        <v>353</v>
      </c>
      <c r="I60" s="361"/>
      <c r="J60" s="360" t="s">
        <v>353</v>
      </c>
      <c r="K60" s="361"/>
      <c r="L60" s="354" t="s">
        <v>497</v>
      </c>
      <c r="M60" s="338" t="s">
        <v>300</v>
      </c>
      <c r="N60" s="339"/>
      <c r="O60" s="15">
        <v>11</v>
      </c>
      <c r="P60" s="17">
        <v>2568</v>
      </c>
    </row>
    <row r="61" spans="1:16" ht="24.6" customHeight="1" x14ac:dyDescent="0.4">
      <c r="A61" s="375"/>
      <c r="B61" s="366"/>
      <c r="C61" s="568"/>
      <c r="D61" s="345"/>
      <c r="E61" s="568"/>
      <c r="F61" s="349"/>
      <c r="G61" s="351"/>
      <c r="H61" s="23">
        <f>E60</f>
        <v>18000</v>
      </c>
      <c r="I61" s="21" t="s">
        <v>12</v>
      </c>
      <c r="J61" s="23">
        <f>H61</f>
        <v>18000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4.6" customHeight="1" x14ac:dyDescent="0.4">
      <c r="A62" s="577">
        <v>28</v>
      </c>
      <c r="B62" s="365" t="s">
        <v>351</v>
      </c>
      <c r="C62" s="567">
        <v>18260.650000000001</v>
      </c>
      <c r="D62" s="344" t="s">
        <v>12</v>
      </c>
      <c r="E62" s="567">
        <f>C62</f>
        <v>18260.650000000001</v>
      </c>
      <c r="F62" s="348" t="s">
        <v>12</v>
      </c>
      <c r="G62" s="350" t="s">
        <v>13</v>
      </c>
      <c r="H62" s="360" t="s">
        <v>355</v>
      </c>
      <c r="I62" s="361"/>
      <c r="J62" s="360" t="s">
        <v>355</v>
      </c>
      <c r="K62" s="361"/>
      <c r="L62" s="354" t="s">
        <v>564</v>
      </c>
      <c r="M62" s="338" t="s">
        <v>300</v>
      </c>
      <c r="N62" s="339"/>
      <c r="O62" s="15">
        <v>13</v>
      </c>
      <c r="P62" s="17">
        <v>2568</v>
      </c>
    </row>
    <row r="63" spans="1:16" ht="24.6" customHeight="1" x14ac:dyDescent="0.4">
      <c r="A63" s="375"/>
      <c r="B63" s="366"/>
      <c r="C63" s="568"/>
      <c r="D63" s="345"/>
      <c r="E63" s="568"/>
      <c r="F63" s="349"/>
      <c r="G63" s="351"/>
      <c r="H63" s="23">
        <f>E62</f>
        <v>18260.650000000001</v>
      </c>
      <c r="I63" s="21" t="s">
        <v>12</v>
      </c>
      <c r="J63" s="23">
        <f>H63</f>
        <v>18260.650000000001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4.6" customHeight="1" x14ac:dyDescent="0.4">
      <c r="A64" s="577">
        <v>29</v>
      </c>
      <c r="B64" s="365" t="s">
        <v>356</v>
      </c>
      <c r="C64" s="567">
        <v>18172.86</v>
      </c>
      <c r="D64" s="344" t="s">
        <v>12</v>
      </c>
      <c r="E64" s="567">
        <f>C64</f>
        <v>18172.86</v>
      </c>
      <c r="F64" s="348" t="s">
        <v>12</v>
      </c>
      <c r="G64" s="350" t="s">
        <v>13</v>
      </c>
      <c r="H64" s="360" t="s">
        <v>357</v>
      </c>
      <c r="I64" s="361"/>
      <c r="J64" s="360" t="s">
        <v>357</v>
      </c>
      <c r="K64" s="361"/>
      <c r="L64" s="354" t="s">
        <v>565</v>
      </c>
      <c r="M64" s="338" t="s">
        <v>300</v>
      </c>
      <c r="N64" s="339"/>
      <c r="O64" s="15">
        <v>14</v>
      </c>
      <c r="P64" s="17">
        <v>2568</v>
      </c>
    </row>
    <row r="65" spans="1:16" ht="24.6" customHeight="1" x14ac:dyDescent="0.4">
      <c r="A65" s="375"/>
      <c r="B65" s="366"/>
      <c r="C65" s="568"/>
      <c r="D65" s="345"/>
      <c r="E65" s="568"/>
      <c r="F65" s="349"/>
      <c r="G65" s="351"/>
      <c r="H65" s="23">
        <f>E64</f>
        <v>18172.86</v>
      </c>
      <c r="I65" s="21" t="s">
        <v>12</v>
      </c>
      <c r="J65" s="23">
        <f>H65</f>
        <v>18172.86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4.6" customHeight="1" x14ac:dyDescent="0.4">
      <c r="A66" s="577">
        <v>30</v>
      </c>
      <c r="B66" s="365" t="s">
        <v>351</v>
      </c>
      <c r="C66" s="567">
        <v>17212.580000000002</v>
      </c>
      <c r="D66" s="344" t="s">
        <v>12</v>
      </c>
      <c r="E66" s="567">
        <f>C66</f>
        <v>17212.580000000002</v>
      </c>
      <c r="F66" s="348" t="s">
        <v>12</v>
      </c>
      <c r="G66" s="350" t="s">
        <v>13</v>
      </c>
      <c r="H66" s="360" t="s">
        <v>358</v>
      </c>
      <c r="I66" s="361"/>
      <c r="J66" s="360" t="s">
        <v>358</v>
      </c>
      <c r="K66" s="361"/>
      <c r="L66" s="354" t="s">
        <v>566</v>
      </c>
      <c r="M66" s="338" t="s">
        <v>300</v>
      </c>
      <c r="N66" s="339"/>
      <c r="O66" s="15">
        <v>15</v>
      </c>
      <c r="P66" s="17">
        <v>2568</v>
      </c>
    </row>
    <row r="67" spans="1:16" ht="24.6" customHeight="1" x14ac:dyDescent="0.4">
      <c r="A67" s="375"/>
      <c r="B67" s="366"/>
      <c r="C67" s="568"/>
      <c r="D67" s="345"/>
      <c r="E67" s="568"/>
      <c r="F67" s="349"/>
      <c r="G67" s="351"/>
      <c r="H67" s="23">
        <f>E66</f>
        <v>17212.580000000002</v>
      </c>
      <c r="I67" s="21" t="s">
        <v>12</v>
      </c>
      <c r="J67" s="23">
        <f>H67</f>
        <v>17212.580000000002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577">
        <v>31</v>
      </c>
      <c r="B68" s="365" t="s">
        <v>351</v>
      </c>
      <c r="C68" s="567">
        <v>14879.03</v>
      </c>
      <c r="D68" s="344" t="s">
        <v>12</v>
      </c>
      <c r="E68" s="567">
        <v>14879.03</v>
      </c>
      <c r="F68" s="348" t="s">
        <v>12</v>
      </c>
      <c r="G68" s="350" t="s">
        <v>13</v>
      </c>
      <c r="H68" s="360" t="s">
        <v>359</v>
      </c>
      <c r="I68" s="361"/>
      <c r="J68" s="360" t="s">
        <v>359</v>
      </c>
      <c r="K68" s="361"/>
      <c r="L68" s="354" t="s">
        <v>567</v>
      </c>
      <c r="M68" s="338" t="s">
        <v>300</v>
      </c>
      <c r="N68" s="339"/>
      <c r="O68" s="15">
        <v>16</v>
      </c>
      <c r="P68" s="17">
        <v>2568</v>
      </c>
    </row>
    <row r="69" spans="1:16" ht="24.6" customHeight="1" x14ac:dyDescent="0.4">
      <c r="A69" s="375"/>
      <c r="B69" s="366"/>
      <c r="C69" s="568"/>
      <c r="D69" s="345"/>
      <c r="E69" s="568"/>
      <c r="F69" s="349"/>
      <c r="G69" s="351"/>
      <c r="H69" s="23">
        <f>E68</f>
        <v>14879.03</v>
      </c>
      <c r="I69" s="21" t="s">
        <v>12</v>
      </c>
      <c r="J69" s="23">
        <f>H69</f>
        <v>14879.03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4.6" customHeight="1" x14ac:dyDescent="0.4">
      <c r="A70" s="577">
        <v>32</v>
      </c>
      <c r="B70" s="365" t="s">
        <v>755</v>
      </c>
      <c r="C70" s="567">
        <v>14464.29</v>
      </c>
      <c r="D70" s="344" t="s">
        <v>12</v>
      </c>
      <c r="E70" s="567">
        <f>C70</f>
        <v>14464.29</v>
      </c>
      <c r="F70" s="348" t="s">
        <v>12</v>
      </c>
      <c r="G70" s="350" t="s">
        <v>13</v>
      </c>
      <c r="H70" s="360" t="s">
        <v>756</v>
      </c>
      <c r="I70" s="361"/>
      <c r="J70" s="360" t="s">
        <v>756</v>
      </c>
      <c r="K70" s="361"/>
      <c r="L70" s="354" t="s">
        <v>568</v>
      </c>
      <c r="M70" s="338" t="s">
        <v>300</v>
      </c>
      <c r="N70" s="339"/>
      <c r="O70" s="15">
        <v>19</v>
      </c>
      <c r="P70" s="17">
        <v>2568</v>
      </c>
    </row>
    <row r="71" spans="1:16" ht="24.6" customHeight="1" x14ac:dyDescent="0.4">
      <c r="A71" s="375"/>
      <c r="B71" s="366"/>
      <c r="C71" s="568"/>
      <c r="D71" s="345"/>
      <c r="E71" s="568"/>
      <c r="F71" s="349"/>
      <c r="G71" s="351"/>
      <c r="H71" s="23">
        <f>E70</f>
        <v>14464.29</v>
      </c>
      <c r="I71" s="21" t="s">
        <v>12</v>
      </c>
      <c r="J71" s="23">
        <f>H71</f>
        <v>14464.29</v>
      </c>
      <c r="K71" s="21" t="s">
        <v>12</v>
      </c>
      <c r="L71" s="355"/>
      <c r="M71" s="22" t="s">
        <v>14</v>
      </c>
      <c r="N71" s="22">
        <v>1</v>
      </c>
      <c r="O71" s="15" t="s">
        <v>64</v>
      </c>
      <c r="P71" s="17">
        <v>2568</v>
      </c>
    </row>
    <row r="72" spans="1:16" ht="24.6" customHeight="1" x14ac:dyDescent="0.4">
      <c r="A72" s="577">
        <v>33</v>
      </c>
      <c r="B72" s="578" t="s">
        <v>360</v>
      </c>
      <c r="C72" s="579">
        <v>24637.599999999999</v>
      </c>
      <c r="D72" s="531" t="s">
        <v>12</v>
      </c>
      <c r="E72" s="579">
        <f>C72</f>
        <v>24637.599999999999</v>
      </c>
      <c r="F72" s="595" t="s">
        <v>12</v>
      </c>
      <c r="G72" s="532" t="s">
        <v>13</v>
      </c>
      <c r="H72" s="596" t="s">
        <v>361</v>
      </c>
      <c r="I72" s="597"/>
      <c r="J72" s="596" t="s">
        <v>361</v>
      </c>
      <c r="K72" s="597"/>
      <c r="L72" s="574" t="s">
        <v>568</v>
      </c>
      <c r="M72" s="575" t="s">
        <v>300</v>
      </c>
      <c r="N72" s="576"/>
      <c r="O72" s="22">
        <v>17</v>
      </c>
      <c r="P72" s="140">
        <v>2568</v>
      </c>
    </row>
    <row r="73" spans="1:16" ht="24.6" customHeight="1" x14ac:dyDescent="0.4">
      <c r="A73" s="375"/>
      <c r="B73" s="366"/>
      <c r="C73" s="568"/>
      <c r="D73" s="345"/>
      <c r="E73" s="568"/>
      <c r="F73" s="349"/>
      <c r="G73" s="351"/>
      <c r="H73" s="23">
        <f>E72</f>
        <v>24637.599999999999</v>
      </c>
      <c r="I73" s="21" t="s">
        <v>12</v>
      </c>
      <c r="J73" s="23">
        <f>H73</f>
        <v>24637.599999999999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577">
        <v>34</v>
      </c>
      <c r="B74" s="365" t="s">
        <v>360</v>
      </c>
      <c r="C74" s="567">
        <v>15759</v>
      </c>
      <c r="D74" s="344" t="s">
        <v>12</v>
      </c>
      <c r="E74" s="567">
        <f>C74</f>
        <v>15759</v>
      </c>
      <c r="F74" s="348" t="s">
        <v>12</v>
      </c>
      <c r="G74" s="350" t="s">
        <v>13</v>
      </c>
      <c r="H74" s="360" t="s">
        <v>362</v>
      </c>
      <c r="I74" s="361"/>
      <c r="J74" s="360" t="s">
        <v>362</v>
      </c>
      <c r="K74" s="361"/>
      <c r="L74" s="354" t="s">
        <v>569</v>
      </c>
      <c r="M74" s="338" t="s">
        <v>300</v>
      </c>
      <c r="N74" s="339"/>
      <c r="O74" s="15">
        <v>18</v>
      </c>
      <c r="P74" s="17">
        <v>2568</v>
      </c>
    </row>
    <row r="75" spans="1:16" ht="24.6" customHeight="1" x14ac:dyDescent="0.4">
      <c r="A75" s="375"/>
      <c r="B75" s="366"/>
      <c r="C75" s="568"/>
      <c r="D75" s="345"/>
      <c r="E75" s="568"/>
      <c r="F75" s="349"/>
      <c r="G75" s="351"/>
      <c r="H75" s="23">
        <f>E74</f>
        <v>15759</v>
      </c>
      <c r="I75" s="21" t="s">
        <v>12</v>
      </c>
      <c r="J75" s="23">
        <f>E74</f>
        <v>15759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577">
        <v>35</v>
      </c>
      <c r="B76" s="365" t="s">
        <v>363</v>
      </c>
      <c r="C76" s="567">
        <v>15952</v>
      </c>
      <c r="D76" s="344" t="s">
        <v>12</v>
      </c>
      <c r="E76" s="567">
        <f>C76</f>
        <v>15952</v>
      </c>
      <c r="F76" s="348" t="s">
        <v>12</v>
      </c>
      <c r="G76" s="350" t="s">
        <v>13</v>
      </c>
      <c r="H76" s="360" t="s">
        <v>364</v>
      </c>
      <c r="I76" s="361"/>
      <c r="J76" s="360" t="s">
        <v>364</v>
      </c>
      <c r="K76" s="361"/>
      <c r="L76" s="354" t="s">
        <v>570</v>
      </c>
      <c r="M76" s="338" t="s">
        <v>300</v>
      </c>
      <c r="N76" s="339"/>
      <c r="O76" s="15">
        <v>429</v>
      </c>
      <c r="P76" s="17">
        <v>2568</v>
      </c>
    </row>
    <row r="77" spans="1:16" ht="24.6" customHeight="1" x14ac:dyDescent="0.4">
      <c r="A77" s="375"/>
      <c r="B77" s="366"/>
      <c r="C77" s="568"/>
      <c r="D77" s="345"/>
      <c r="E77" s="568"/>
      <c r="F77" s="349"/>
      <c r="G77" s="351"/>
      <c r="H77" s="23">
        <f>E76</f>
        <v>15952</v>
      </c>
      <c r="I77" s="21" t="s">
        <v>12</v>
      </c>
      <c r="J77" s="23">
        <f>H77</f>
        <v>15952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ht="24.6" customHeight="1" x14ac:dyDescent="0.4">
      <c r="A78" s="577">
        <v>36</v>
      </c>
      <c r="B78" s="365" t="s">
        <v>363</v>
      </c>
      <c r="C78" s="567">
        <v>14598</v>
      </c>
      <c r="D78" s="344" t="s">
        <v>12</v>
      </c>
      <c r="E78" s="567">
        <f>C78</f>
        <v>14598</v>
      </c>
      <c r="F78" s="348" t="s">
        <v>12</v>
      </c>
      <c r="G78" s="350" t="s">
        <v>13</v>
      </c>
      <c r="H78" s="360" t="s">
        <v>365</v>
      </c>
      <c r="I78" s="361"/>
      <c r="J78" s="360" t="s">
        <v>365</v>
      </c>
      <c r="K78" s="361"/>
      <c r="L78" s="354" t="s">
        <v>571</v>
      </c>
      <c r="M78" s="338" t="s">
        <v>300</v>
      </c>
      <c r="N78" s="339"/>
      <c r="O78" s="15">
        <v>430</v>
      </c>
      <c r="P78" s="17">
        <v>2568</v>
      </c>
    </row>
    <row r="79" spans="1:16" ht="24.6" customHeight="1" x14ac:dyDescent="0.4">
      <c r="A79" s="375"/>
      <c r="B79" s="366"/>
      <c r="C79" s="568"/>
      <c r="D79" s="345"/>
      <c r="E79" s="568"/>
      <c r="F79" s="349"/>
      <c r="G79" s="351"/>
      <c r="H79" s="23">
        <f>E78</f>
        <v>14598</v>
      </c>
      <c r="I79" s="21" t="s">
        <v>12</v>
      </c>
      <c r="J79" s="23">
        <f>H79</f>
        <v>14598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ht="24.6" customHeight="1" x14ac:dyDescent="0.4">
      <c r="A80" s="577">
        <v>37</v>
      </c>
      <c r="B80" s="365" t="s">
        <v>363</v>
      </c>
      <c r="C80" s="567">
        <v>14173</v>
      </c>
      <c r="D80" s="344" t="s">
        <v>12</v>
      </c>
      <c r="E80" s="567">
        <f>C80</f>
        <v>14173</v>
      </c>
      <c r="F80" s="348" t="s">
        <v>12</v>
      </c>
      <c r="G80" s="350" t="s">
        <v>13</v>
      </c>
      <c r="H80" s="360" t="s">
        <v>366</v>
      </c>
      <c r="I80" s="361"/>
      <c r="J80" s="360" t="s">
        <v>366</v>
      </c>
      <c r="K80" s="361"/>
      <c r="L80" s="354" t="s">
        <v>572</v>
      </c>
      <c r="M80" s="338" t="s">
        <v>300</v>
      </c>
      <c r="N80" s="339"/>
      <c r="O80" s="15">
        <v>431</v>
      </c>
      <c r="P80" s="17">
        <v>2568</v>
      </c>
    </row>
    <row r="81" spans="1:16" ht="24.6" customHeight="1" x14ac:dyDescent="0.4">
      <c r="A81" s="375"/>
      <c r="B81" s="366"/>
      <c r="C81" s="568"/>
      <c r="D81" s="345"/>
      <c r="E81" s="568"/>
      <c r="F81" s="349"/>
      <c r="G81" s="351"/>
      <c r="H81" s="23">
        <f>E80</f>
        <v>14173</v>
      </c>
      <c r="I81" s="21" t="s">
        <v>12</v>
      </c>
      <c r="J81" s="23">
        <f>H81</f>
        <v>14173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577">
        <v>38</v>
      </c>
      <c r="B82" s="365" t="s">
        <v>368</v>
      </c>
      <c r="C82" s="567">
        <v>13880</v>
      </c>
      <c r="D82" s="344" t="s">
        <v>12</v>
      </c>
      <c r="E82" s="567">
        <f>C82</f>
        <v>13880</v>
      </c>
      <c r="F82" s="348" t="s">
        <v>12</v>
      </c>
      <c r="G82" s="350" t="s">
        <v>13</v>
      </c>
      <c r="H82" s="360" t="s">
        <v>367</v>
      </c>
      <c r="I82" s="361"/>
      <c r="J82" s="360" t="s">
        <v>367</v>
      </c>
      <c r="K82" s="361"/>
      <c r="L82" s="354" t="s">
        <v>573</v>
      </c>
      <c r="M82" s="338" t="s">
        <v>300</v>
      </c>
      <c r="N82" s="339"/>
      <c r="O82" s="15">
        <v>432</v>
      </c>
      <c r="P82" s="17">
        <v>2568</v>
      </c>
    </row>
    <row r="83" spans="1:16" ht="24.6" customHeight="1" x14ac:dyDescent="0.4">
      <c r="A83" s="375"/>
      <c r="B83" s="366"/>
      <c r="C83" s="568"/>
      <c r="D83" s="345"/>
      <c r="E83" s="568"/>
      <c r="F83" s="349"/>
      <c r="G83" s="351"/>
      <c r="H83" s="23">
        <f>E82</f>
        <v>13880</v>
      </c>
      <c r="I83" s="21" t="s">
        <v>12</v>
      </c>
      <c r="J83" s="23">
        <f>H83</f>
        <v>13880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577">
        <v>39</v>
      </c>
      <c r="B84" s="365" t="s">
        <v>368</v>
      </c>
      <c r="C84" s="567">
        <v>13147</v>
      </c>
      <c r="D84" s="344" t="s">
        <v>12</v>
      </c>
      <c r="E84" s="567">
        <f>C84</f>
        <v>13147</v>
      </c>
      <c r="F84" s="348" t="s">
        <v>12</v>
      </c>
      <c r="G84" s="350" t="s">
        <v>13</v>
      </c>
      <c r="H84" s="360" t="s">
        <v>369</v>
      </c>
      <c r="I84" s="361"/>
      <c r="J84" s="360" t="s">
        <v>369</v>
      </c>
      <c r="K84" s="361"/>
      <c r="L84" s="354" t="s">
        <v>574</v>
      </c>
      <c r="M84" s="338" t="s">
        <v>300</v>
      </c>
      <c r="N84" s="339"/>
      <c r="O84" s="15">
        <v>433</v>
      </c>
      <c r="P84" s="17">
        <v>2568</v>
      </c>
    </row>
    <row r="85" spans="1:16" ht="24.6" customHeight="1" x14ac:dyDescent="0.4">
      <c r="A85" s="375"/>
      <c r="B85" s="366"/>
      <c r="C85" s="568"/>
      <c r="D85" s="345"/>
      <c r="E85" s="568"/>
      <c r="F85" s="349"/>
      <c r="G85" s="351"/>
      <c r="H85" s="23">
        <f>E84</f>
        <v>13147</v>
      </c>
      <c r="I85" s="21" t="s">
        <v>12</v>
      </c>
      <c r="J85" s="23">
        <f>H85</f>
        <v>13147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577">
        <v>40</v>
      </c>
      <c r="B86" s="365" t="s">
        <v>368</v>
      </c>
      <c r="C86" s="567">
        <v>11177</v>
      </c>
      <c r="D86" s="344" t="s">
        <v>12</v>
      </c>
      <c r="E86" s="567">
        <f>C86</f>
        <v>11177</v>
      </c>
      <c r="F86" s="348" t="s">
        <v>12</v>
      </c>
      <c r="G86" s="350" t="s">
        <v>13</v>
      </c>
      <c r="H86" s="360" t="s">
        <v>370</v>
      </c>
      <c r="I86" s="361"/>
      <c r="J86" s="360" t="s">
        <v>370</v>
      </c>
      <c r="K86" s="361"/>
      <c r="L86" s="354" t="s">
        <v>575</v>
      </c>
      <c r="M86" s="338" t="s">
        <v>300</v>
      </c>
      <c r="N86" s="339"/>
      <c r="O86" s="15">
        <v>434</v>
      </c>
      <c r="P86" s="17">
        <v>2568</v>
      </c>
    </row>
    <row r="87" spans="1:16" ht="24.6" customHeight="1" x14ac:dyDescent="0.4">
      <c r="A87" s="375"/>
      <c r="B87" s="366"/>
      <c r="C87" s="568"/>
      <c r="D87" s="345"/>
      <c r="E87" s="568"/>
      <c r="F87" s="349"/>
      <c r="G87" s="351"/>
      <c r="H87" s="23">
        <f>E86</f>
        <v>11177</v>
      </c>
      <c r="I87" s="21" t="s">
        <v>12</v>
      </c>
      <c r="J87" s="23">
        <f>H87</f>
        <v>11177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577">
        <v>41</v>
      </c>
      <c r="B88" s="365" t="s">
        <v>371</v>
      </c>
      <c r="C88" s="567">
        <v>14093</v>
      </c>
      <c r="D88" s="344" t="s">
        <v>12</v>
      </c>
      <c r="E88" s="567">
        <f>C88</f>
        <v>14093</v>
      </c>
      <c r="F88" s="348" t="s">
        <v>12</v>
      </c>
      <c r="G88" s="350" t="s">
        <v>13</v>
      </c>
      <c r="H88" s="360" t="s">
        <v>372</v>
      </c>
      <c r="I88" s="361"/>
      <c r="J88" s="360" t="s">
        <v>372</v>
      </c>
      <c r="K88" s="361"/>
      <c r="L88" s="354" t="s">
        <v>576</v>
      </c>
      <c r="M88" s="338" t="s">
        <v>300</v>
      </c>
      <c r="N88" s="339"/>
      <c r="O88" s="15">
        <v>435</v>
      </c>
      <c r="P88" s="17">
        <v>2568</v>
      </c>
    </row>
    <row r="89" spans="1:16" ht="24.6" customHeight="1" x14ac:dyDescent="0.4">
      <c r="A89" s="375"/>
      <c r="B89" s="366"/>
      <c r="C89" s="568"/>
      <c r="D89" s="345"/>
      <c r="E89" s="568"/>
      <c r="F89" s="349"/>
      <c r="G89" s="351"/>
      <c r="H89" s="23">
        <f>E88</f>
        <v>14093</v>
      </c>
      <c r="I89" s="21" t="s">
        <v>12</v>
      </c>
      <c r="J89" s="23">
        <f>H89</f>
        <v>14093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577">
        <v>42</v>
      </c>
      <c r="B90" s="365" t="s">
        <v>374</v>
      </c>
      <c r="C90" s="567">
        <v>13684</v>
      </c>
      <c r="D90" s="344" t="s">
        <v>12</v>
      </c>
      <c r="E90" s="567">
        <f>C90</f>
        <v>13684</v>
      </c>
      <c r="F90" s="348" t="s">
        <v>12</v>
      </c>
      <c r="G90" s="350" t="s">
        <v>13</v>
      </c>
      <c r="H90" s="360" t="s">
        <v>373</v>
      </c>
      <c r="I90" s="361"/>
      <c r="J90" s="360" t="s">
        <v>373</v>
      </c>
      <c r="K90" s="361"/>
      <c r="L90" s="354" t="s">
        <v>577</v>
      </c>
      <c r="M90" s="338" t="s">
        <v>300</v>
      </c>
      <c r="N90" s="339"/>
      <c r="O90" s="15">
        <v>436</v>
      </c>
      <c r="P90" s="17">
        <v>2568</v>
      </c>
    </row>
    <row r="91" spans="1:16" ht="24.6" customHeight="1" x14ac:dyDescent="0.4">
      <c r="A91" s="375"/>
      <c r="B91" s="366"/>
      <c r="C91" s="568"/>
      <c r="D91" s="345"/>
      <c r="E91" s="568"/>
      <c r="F91" s="349"/>
      <c r="G91" s="351"/>
      <c r="H91" s="23">
        <f>E90</f>
        <v>13684</v>
      </c>
      <c r="I91" s="21" t="s">
        <v>12</v>
      </c>
      <c r="J91" s="23">
        <f>H91</f>
        <v>13684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577">
        <v>43</v>
      </c>
      <c r="B92" s="365" t="s">
        <v>368</v>
      </c>
      <c r="C92" s="567">
        <v>13285</v>
      </c>
      <c r="D92" s="344" t="s">
        <v>12</v>
      </c>
      <c r="E92" s="567">
        <f>C92</f>
        <v>13285</v>
      </c>
      <c r="F92" s="348" t="s">
        <v>12</v>
      </c>
      <c r="G92" s="350" t="s">
        <v>13</v>
      </c>
      <c r="H92" s="360" t="s">
        <v>375</v>
      </c>
      <c r="I92" s="361"/>
      <c r="J92" s="360" t="s">
        <v>375</v>
      </c>
      <c r="K92" s="361"/>
      <c r="L92" s="354" t="s">
        <v>578</v>
      </c>
      <c r="M92" s="338" t="s">
        <v>300</v>
      </c>
      <c r="N92" s="339"/>
      <c r="O92" s="15">
        <v>437</v>
      </c>
      <c r="P92" s="17">
        <v>2568</v>
      </c>
    </row>
    <row r="93" spans="1:16" ht="24.6" customHeight="1" x14ac:dyDescent="0.4">
      <c r="A93" s="375"/>
      <c r="B93" s="366"/>
      <c r="C93" s="568"/>
      <c r="D93" s="345"/>
      <c r="E93" s="568"/>
      <c r="F93" s="349"/>
      <c r="G93" s="351"/>
      <c r="H93" s="23">
        <f>E92</f>
        <v>13285</v>
      </c>
      <c r="I93" s="21" t="s">
        <v>12</v>
      </c>
      <c r="J93" s="23">
        <f>H93</f>
        <v>13285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577">
        <v>44</v>
      </c>
      <c r="B94" s="365" t="s">
        <v>371</v>
      </c>
      <c r="C94" s="567">
        <v>15450</v>
      </c>
      <c r="D94" s="344" t="s">
        <v>12</v>
      </c>
      <c r="E94" s="567">
        <f>C94</f>
        <v>15450</v>
      </c>
      <c r="F94" s="348" t="s">
        <v>12</v>
      </c>
      <c r="G94" s="350" t="s">
        <v>13</v>
      </c>
      <c r="H94" s="360" t="s">
        <v>376</v>
      </c>
      <c r="I94" s="361"/>
      <c r="J94" s="360" t="s">
        <v>376</v>
      </c>
      <c r="K94" s="361"/>
      <c r="L94" s="354" t="s">
        <v>579</v>
      </c>
      <c r="M94" s="338" t="s">
        <v>300</v>
      </c>
      <c r="N94" s="339"/>
      <c r="O94" s="15">
        <v>438</v>
      </c>
      <c r="P94" s="17">
        <v>2568</v>
      </c>
    </row>
    <row r="95" spans="1:16" ht="24.6" customHeight="1" x14ac:dyDescent="0.4">
      <c r="A95" s="375"/>
      <c r="B95" s="366"/>
      <c r="C95" s="568"/>
      <c r="D95" s="345"/>
      <c r="E95" s="568"/>
      <c r="F95" s="349"/>
      <c r="G95" s="351"/>
      <c r="H95" s="23">
        <f>E94</f>
        <v>15450</v>
      </c>
      <c r="I95" s="21" t="s">
        <v>12</v>
      </c>
      <c r="J95" s="23">
        <f>H95</f>
        <v>15450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577">
        <v>45</v>
      </c>
      <c r="B96" s="365" t="s">
        <v>371</v>
      </c>
      <c r="C96" s="567">
        <v>16391</v>
      </c>
      <c r="D96" s="344" t="s">
        <v>12</v>
      </c>
      <c r="E96" s="567">
        <f>C96</f>
        <v>16391</v>
      </c>
      <c r="F96" s="348" t="s">
        <v>12</v>
      </c>
      <c r="G96" s="350" t="s">
        <v>13</v>
      </c>
      <c r="H96" s="360" t="s">
        <v>377</v>
      </c>
      <c r="I96" s="361"/>
      <c r="J96" s="360" t="s">
        <v>377</v>
      </c>
      <c r="K96" s="361"/>
      <c r="L96" s="354" t="s">
        <v>580</v>
      </c>
      <c r="M96" s="338" t="s">
        <v>300</v>
      </c>
      <c r="N96" s="339"/>
      <c r="O96" s="15">
        <v>439</v>
      </c>
      <c r="P96" s="17">
        <v>2568</v>
      </c>
    </row>
    <row r="97" spans="1:16" ht="24.6" customHeight="1" x14ac:dyDescent="0.4">
      <c r="A97" s="375"/>
      <c r="B97" s="366"/>
      <c r="C97" s="568"/>
      <c r="D97" s="345"/>
      <c r="E97" s="568"/>
      <c r="F97" s="349"/>
      <c r="G97" s="351"/>
      <c r="H97" s="23">
        <f>E96</f>
        <v>16391</v>
      </c>
      <c r="I97" s="21" t="s">
        <v>12</v>
      </c>
      <c r="J97" s="23">
        <f>H97</f>
        <v>16391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4.6" customHeight="1" x14ac:dyDescent="0.4">
      <c r="A98" s="577">
        <v>46</v>
      </c>
      <c r="B98" s="365" t="s">
        <v>371</v>
      </c>
      <c r="C98" s="567">
        <v>15255</v>
      </c>
      <c r="D98" s="344" t="s">
        <v>12</v>
      </c>
      <c r="E98" s="567">
        <f>C98</f>
        <v>15255</v>
      </c>
      <c r="F98" s="348" t="s">
        <v>12</v>
      </c>
      <c r="G98" s="350" t="s">
        <v>13</v>
      </c>
      <c r="H98" s="360" t="s">
        <v>378</v>
      </c>
      <c r="I98" s="361"/>
      <c r="J98" s="360" t="s">
        <v>378</v>
      </c>
      <c r="K98" s="361"/>
      <c r="L98" s="354" t="s">
        <v>581</v>
      </c>
      <c r="M98" s="338" t="s">
        <v>300</v>
      </c>
      <c r="N98" s="339"/>
      <c r="O98" s="15">
        <v>440</v>
      </c>
      <c r="P98" s="17">
        <v>2568</v>
      </c>
    </row>
    <row r="99" spans="1:16" ht="24.6" customHeight="1" x14ac:dyDescent="0.4">
      <c r="A99" s="375"/>
      <c r="B99" s="366"/>
      <c r="C99" s="568"/>
      <c r="D99" s="345"/>
      <c r="E99" s="568"/>
      <c r="F99" s="349"/>
      <c r="G99" s="351"/>
      <c r="H99" s="23">
        <f>E98</f>
        <v>15255</v>
      </c>
      <c r="I99" s="21" t="s">
        <v>12</v>
      </c>
      <c r="J99" s="23">
        <f>H99</f>
        <v>15255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4.6" customHeight="1" x14ac:dyDescent="0.4">
      <c r="A100" s="577">
        <v>47</v>
      </c>
      <c r="B100" s="365" t="s">
        <v>371</v>
      </c>
      <c r="C100" s="567">
        <v>15450</v>
      </c>
      <c r="D100" s="344" t="s">
        <v>12</v>
      </c>
      <c r="E100" s="567">
        <f>C100</f>
        <v>15450</v>
      </c>
      <c r="F100" s="348" t="s">
        <v>12</v>
      </c>
      <c r="G100" s="350" t="s">
        <v>13</v>
      </c>
      <c r="H100" s="360" t="s">
        <v>379</v>
      </c>
      <c r="I100" s="361"/>
      <c r="J100" s="360" t="s">
        <v>379</v>
      </c>
      <c r="K100" s="361"/>
      <c r="L100" s="354" t="s">
        <v>582</v>
      </c>
      <c r="M100" s="338" t="s">
        <v>300</v>
      </c>
      <c r="N100" s="339"/>
      <c r="O100" s="15">
        <v>441</v>
      </c>
      <c r="P100" s="17">
        <v>2568</v>
      </c>
    </row>
    <row r="101" spans="1:16" ht="24.6" customHeight="1" x14ac:dyDescent="0.4">
      <c r="A101" s="375"/>
      <c r="B101" s="366"/>
      <c r="C101" s="568"/>
      <c r="D101" s="345"/>
      <c r="E101" s="568"/>
      <c r="F101" s="349"/>
      <c r="G101" s="351"/>
      <c r="H101" s="23">
        <f>E100</f>
        <v>15450</v>
      </c>
      <c r="I101" s="21" t="s">
        <v>12</v>
      </c>
      <c r="J101" s="23">
        <f>H101</f>
        <v>15450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4.6" customHeight="1" x14ac:dyDescent="0.4">
      <c r="A102" s="577">
        <v>48</v>
      </c>
      <c r="B102" s="365" t="s">
        <v>371</v>
      </c>
      <c r="C102" s="567">
        <v>15914</v>
      </c>
      <c r="D102" s="344" t="s">
        <v>12</v>
      </c>
      <c r="E102" s="567">
        <f>C102</f>
        <v>15914</v>
      </c>
      <c r="F102" s="348" t="s">
        <v>12</v>
      </c>
      <c r="G102" s="350" t="s">
        <v>13</v>
      </c>
      <c r="H102" s="360" t="s">
        <v>380</v>
      </c>
      <c r="I102" s="361"/>
      <c r="J102" s="360" t="s">
        <v>380</v>
      </c>
      <c r="K102" s="361"/>
      <c r="L102" s="354" t="s">
        <v>583</v>
      </c>
      <c r="M102" s="338" t="s">
        <v>300</v>
      </c>
      <c r="N102" s="339"/>
      <c r="O102" s="15">
        <v>442</v>
      </c>
      <c r="P102" s="17">
        <v>2568</v>
      </c>
    </row>
    <row r="103" spans="1:16" ht="24.6" customHeight="1" x14ac:dyDescent="0.4">
      <c r="A103" s="375"/>
      <c r="B103" s="366"/>
      <c r="C103" s="568"/>
      <c r="D103" s="345"/>
      <c r="E103" s="568"/>
      <c r="F103" s="349"/>
      <c r="G103" s="351"/>
      <c r="H103" s="23">
        <f>E102</f>
        <v>15914</v>
      </c>
      <c r="I103" s="21" t="s">
        <v>12</v>
      </c>
      <c r="J103" s="23">
        <f>H103</f>
        <v>15914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4.6" customHeight="1" x14ac:dyDescent="0.4">
      <c r="A104" s="577">
        <v>49</v>
      </c>
      <c r="B104" s="365" t="s">
        <v>371</v>
      </c>
      <c r="C104" s="567">
        <v>15914</v>
      </c>
      <c r="D104" s="344" t="s">
        <v>12</v>
      </c>
      <c r="E104" s="567">
        <f>C104</f>
        <v>15914</v>
      </c>
      <c r="F104" s="348" t="s">
        <v>12</v>
      </c>
      <c r="G104" s="350" t="s">
        <v>13</v>
      </c>
      <c r="H104" s="360" t="s">
        <v>381</v>
      </c>
      <c r="I104" s="361"/>
      <c r="J104" s="360" t="s">
        <v>381</v>
      </c>
      <c r="K104" s="361"/>
      <c r="L104" s="354" t="s">
        <v>584</v>
      </c>
      <c r="M104" s="338" t="s">
        <v>300</v>
      </c>
      <c r="N104" s="339"/>
      <c r="O104" s="15">
        <v>443</v>
      </c>
      <c r="P104" s="17">
        <v>2568</v>
      </c>
    </row>
    <row r="105" spans="1:16" ht="24.6" customHeight="1" x14ac:dyDescent="0.4">
      <c r="A105" s="375"/>
      <c r="B105" s="366"/>
      <c r="C105" s="568"/>
      <c r="D105" s="345"/>
      <c r="E105" s="568"/>
      <c r="F105" s="349"/>
      <c r="G105" s="351"/>
      <c r="H105" s="23">
        <f>E104</f>
        <v>15914</v>
      </c>
      <c r="I105" s="21" t="s">
        <v>12</v>
      </c>
      <c r="J105" s="23">
        <f>H105</f>
        <v>15914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4.6" customHeight="1" x14ac:dyDescent="0.4">
      <c r="A106" s="577">
        <v>50</v>
      </c>
      <c r="B106" s="365" t="s">
        <v>371</v>
      </c>
      <c r="C106" s="567">
        <v>15836</v>
      </c>
      <c r="D106" s="344" t="s">
        <v>12</v>
      </c>
      <c r="E106" s="567">
        <f>C106</f>
        <v>15836</v>
      </c>
      <c r="F106" s="348" t="s">
        <v>12</v>
      </c>
      <c r="G106" s="350" t="s">
        <v>13</v>
      </c>
      <c r="H106" s="360" t="s">
        <v>382</v>
      </c>
      <c r="I106" s="361"/>
      <c r="J106" s="360" t="s">
        <v>382</v>
      </c>
      <c r="K106" s="361"/>
      <c r="L106" s="354" t="s">
        <v>585</v>
      </c>
      <c r="M106" s="338" t="s">
        <v>300</v>
      </c>
      <c r="N106" s="339"/>
      <c r="O106" s="15">
        <v>444</v>
      </c>
      <c r="P106" s="17">
        <v>2568</v>
      </c>
    </row>
    <row r="107" spans="1:16" ht="24.6" customHeight="1" x14ac:dyDescent="0.4">
      <c r="A107" s="375"/>
      <c r="B107" s="366"/>
      <c r="C107" s="568"/>
      <c r="D107" s="345"/>
      <c r="E107" s="568"/>
      <c r="F107" s="349"/>
      <c r="G107" s="351"/>
      <c r="H107" s="23">
        <f>E106</f>
        <v>15836</v>
      </c>
      <c r="I107" s="21" t="s">
        <v>12</v>
      </c>
      <c r="J107" s="23">
        <f>H107</f>
        <v>15836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4.6" customHeight="1" x14ac:dyDescent="0.4">
      <c r="A108" s="577">
        <v>51</v>
      </c>
      <c r="B108" s="365" t="s">
        <v>371</v>
      </c>
      <c r="C108" s="567">
        <v>15375</v>
      </c>
      <c r="D108" s="344" t="s">
        <v>12</v>
      </c>
      <c r="E108" s="567">
        <f>C108</f>
        <v>15375</v>
      </c>
      <c r="F108" s="348" t="s">
        <v>12</v>
      </c>
      <c r="G108" s="350" t="s">
        <v>13</v>
      </c>
      <c r="H108" s="360" t="s">
        <v>383</v>
      </c>
      <c r="I108" s="361"/>
      <c r="J108" s="360" t="s">
        <v>383</v>
      </c>
      <c r="K108" s="361"/>
      <c r="L108" s="354" t="s">
        <v>586</v>
      </c>
      <c r="M108" s="338" t="s">
        <v>300</v>
      </c>
      <c r="N108" s="339"/>
      <c r="O108" s="15">
        <v>445</v>
      </c>
      <c r="P108" s="17">
        <v>2568</v>
      </c>
    </row>
    <row r="109" spans="1:16" ht="24.6" customHeight="1" x14ac:dyDescent="0.4">
      <c r="A109" s="375"/>
      <c r="B109" s="366"/>
      <c r="C109" s="568"/>
      <c r="D109" s="345"/>
      <c r="E109" s="568"/>
      <c r="F109" s="349"/>
      <c r="G109" s="351"/>
      <c r="H109" s="23">
        <f>E108</f>
        <v>15375</v>
      </c>
      <c r="I109" s="21" t="s">
        <v>12</v>
      </c>
      <c r="J109" s="23">
        <f>H109</f>
        <v>15375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4.6" customHeight="1" x14ac:dyDescent="0.4">
      <c r="A110" s="577">
        <v>52</v>
      </c>
      <c r="B110" s="365" t="s">
        <v>371</v>
      </c>
      <c r="C110" s="567">
        <v>15375</v>
      </c>
      <c r="D110" s="344" t="s">
        <v>12</v>
      </c>
      <c r="E110" s="567">
        <f>C110</f>
        <v>15375</v>
      </c>
      <c r="F110" s="348" t="s">
        <v>12</v>
      </c>
      <c r="G110" s="350" t="s">
        <v>13</v>
      </c>
      <c r="H110" s="360" t="s">
        <v>384</v>
      </c>
      <c r="I110" s="361"/>
      <c r="J110" s="360" t="s">
        <v>384</v>
      </c>
      <c r="K110" s="361"/>
      <c r="L110" s="354" t="s">
        <v>587</v>
      </c>
      <c r="M110" s="338" t="s">
        <v>300</v>
      </c>
      <c r="N110" s="339"/>
      <c r="O110" s="15">
        <v>446</v>
      </c>
      <c r="P110" s="17">
        <v>2568</v>
      </c>
    </row>
    <row r="111" spans="1:16" ht="24.6" customHeight="1" x14ac:dyDescent="0.4">
      <c r="A111" s="375"/>
      <c r="B111" s="366"/>
      <c r="C111" s="568"/>
      <c r="D111" s="345"/>
      <c r="E111" s="568"/>
      <c r="F111" s="349"/>
      <c r="G111" s="351"/>
      <c r="H111" s="23">
        <f>E110</f>
        <v>15375</v>
      </c>
      <c r="I111" s="21" t="s">
        <v>12</v>
      </c>
      <c r="J111" s="23">
        <f>H111</f>
        <v>15375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4.6" customHeight="1" x14ac:dyDescent="0.4">
      <c r="A112" s="577">
        <v>53</v>
      </c>
      <c r="B112" s="365" t="s">
        <v>371</v>
      </c>
      <c r="C112" s="567">
        <v>15000</v>
      </c>
      <c r="D112" s="344" t="s">
        <v>12</v>
      </c>
      <c r="E112" s="567">
        <f>C112</f>
        <v>15000</v>
      </c>
      <c r="F112" s="348" t="s">
        <v>12</v>
      </c>
      <c r="G112" s="350" t="s">
        <v>13</v>
      </c>
      <c r="H112" s="360" t="s">
        <v>385</v>
      </c>
      <c r="I112" s="361"/>
      <c r="J112" s="360" t="s">
        <v>385</v>
      </c>
      <c r="K112" s="361"/>
      <c r="L112" s="354" t="s">
        <v>588</v>
      </c>
      <c r="M112" s="338" t="s">
        <v>300</v>
      </c>
      <c r="N112" s="339"/>
      <c r="O112" s="15">
        <v>447</v>
      </c>
      <c r="P112" s="17">
        <v>2568</v>
      </c>
    </row>
    <row r="113" spans="1:16" ht="24.6" customHeight="1" x14ac:dyDescent="0.4">
      <c r="A113" s="375"/>
      <c r="B113" s="366"/>
      <c r="C113" s="568"/>
      <c r="D113" s="345"/>
      <c r="E113" s="568"/>
      <c r="F113" s="349"/>
      <c r="G113" s="351"/>
      <c r="H113" s="23">
        <f>E112</f>
        <v>15000</v>
      </c>
      <c r="I113" s="21" t="s">
        <v>12</v>
      </c>
      <c r="J113" s="23">
        <f>H113</f>
        <v>15000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4.6" customHeight="1" x14ac:dyDescent="0.4">
      <c r="A114" s="577">
        <v>54</v>
      </c>
      <c r="B114" s="365" t="s">
        <v>371</v>
      </c>
      <c r="C114" s="567">
        <v>15450</v>
      </c>
      <c r="D114" s="531" t="s">
        <v>12</v>
      </c>
      <c r="E114" s="567">
        <f>C114</f>
        <v>15450</v>
      </c>
      <c r="F114" s="531" t="s">
        <v>12</v>
      </c>
      <c r="G114" s="532" t="s">
        <v>13</v>
      </c>
      <c r="H114" s="360" t="s">
        <v>386</v>
      </c>
      <c r="I114" s="361"/>
      <c r="J114" s="360" t="s">
        <v>386</v>
      </c>
      <c r="K114" s="361"/>
      <c r="L114" s="354" t="s">
        <v>589</v>
      </c>
      <c r="M114" s="338" t="s">
        <v>300</v>
      </c>
      <c r="N114" s="339"/>
      <c r="O114" s="15">
        <v>448</v>
      </c>
      <c r="P114" s="17">
        <v>2568</v>
      </c>
    </row>
    <row r="115" spans="1:16" ht="24.6" customHeight="1" x14ac:dyDescent="0.4">
      <c r="A115" s="375"/>
      <c r="B115" s="366"/>
      <c r="C115" s="568"/>
      <c r="D115" s="345"/>
      <c r="E115" s="568"/>
      <c r="F115" s="345"/>
      <c r="G115" s="351"/>
      <c r="H115" s="24">
        <f>E114</f>
        <v>15450</v>
      </c>
      <c r="I115" s="20" t="s">
        <v>12</v>
      </c>
      <c r="J115" s="19">
        <f>H115</f>
        <v>15450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4.6" customHeight="1" x14ac:dyDescent="0.4">
      <c r="A116" s="577">
        <v>55</v>
      </c>
      <c r="B116" s="365" t="s">
        <v>371</v>
      </c>
      <c r="C116" s="567">
        <v>15000</v>
      </c>
      <c r="D116" s="531" t="s">
        <v>12</v>
      </c>
      <c r="E116" s="567">
        <v>15000</v>
      </c>
      <c r="F116" s="531" t="s">
        <v>12</v>
      </c>
      <c r="G116" s="532" t="s">
        <v>13</v>
      </c>
      <c r="H116" s="360" t="s">
        <v>777</v>
      </c>
      <c r="I116" s="361"/>
      <c r="J116" s="360" t="s">
        <v>777</v>
      </c>
      <c r="K116" s="361"/>
      <c r="L116" s="354" t="s">
        <v>590</v>
      </c>
      <c r="M116" s="338" t="s">
        <v>300</v>
      </c>
      <c r="N116" s="339"/>
      <c r="O116" s="15">
        <v>613</v>
      </c>
      <c r="P116" s="17">
        <v>2568</v>
      </c>
    </row>
    <row r="117" spans="1:16" ht="24.6" customHeight="1" x14ac:dyDescent="0.4">
      <c r="A117" s="375"/>
      <c r="B117" s="366"/>
      <c r="C117" s="568"/>
      <c r="D117" s="345"/>
      <c r="E117" s="568"/>
      <c r="F117" s="345"/>
      <c r="G117" s="351"/>
      <c r="H117" s="19">
        <f>E116</f>
        <v>15000</v>
      </c>
      <c r="I117" s="20" t="s">
        <v>12</v>
      </c>
      <c r="J117" s="19">
        <f>H117</f>
        <v>15000</v>
      </c>
      <c r="K117" s="20" t="s">
        <v>12</v>
      </c>
      <c r="L117" s="355"/>
      <c r="M117" s="22" t="s">
        <v>14</v>
      </c>
      <c r="N117" s="22">
        <v>1</v>
      </c>
      <c r="O117" s="15" t="s">
        <v>64</v>
      </c>
      <c r="P117" s="17">
        <v>2567</v>
      </c>
    </row>
    <row r="118" spans="1:16" x14ac:dyDescent="0.4">
      <c r="A118" s="577">
        <v>56</v>
      </c>
      <c r="B118" s="578" t="s">
        <v>371</v>
      </c>
      <c r="C118" s="579">
        <v>18000</v>
      </c>
      <c r="D118" s="531" t="s">
        <v>12</v>
      </c>
      <c r="E118" s="579">
        <f>C118</f>
        <v>18000</v>
      </c>
      <c r="F118" s="531" t="s">
        <v>12</v>
      </c>
      <c r="G118" s="532" t="s">
        <v>13</v>
      </c>
      <c r="H118" s="580" t="s">
        <v>387</v>
      </c>
      <c r="I118" s="581"/>
      <c r="J118" s="582" t="str">
        <f>H118</f>
        <v xml:space="preserve">นางสาวโอบบุญ  อินทรักษ์ </v>
      </c>
      <c r="K118" s="345"/>
      <c r="L118" s="574" t="s">
        <v>590</v>
      </c>
      <c r="M118" s="575" t="s">
        <v>300</v>
      </c>
      <c r="N118" s="576"/>
      <c r="O118" s="22">
        <v>449</v>
      </c>
      <c r="P118" s="140">
        <v>2568</v>
      </c>
    </row>
    <row r="119" spans="1:16" x14ac:dyDescent="0.4">
      <c r="A119" s="375"/>
      <c r="B119" s="366"/>
      <c r="C119" s="568"/>
      <c r="D119" s="345"/>
      <c r="E119" s="568"/>
      <c r="F119" s="345"/>
      <c r="G119" s="351"/>
      <c r="H119" s="10">
        <f>E118</f>
        <v>18000</v>
      </c>
      <c r="I119" s="18" t="s">
        <v>12</v>
      </c>
      <c r="J119" s="10">
        <f>H119</f>
        <v>18000</v>
      </c>
      <c r="K119" s="1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x14ac:dyDescent="0.4">
      <c r="C120" s="231">
        <f>SUM(C8:C118)</f>
        <v>2093086.0800000003</v>
      </c>
      <c r="E120" s="232">
        <f>SUM(E8:E119)</f>
        <v>1991999.0800000003</v>
      </c>
      <c r="G120" s="257"/>
    </row>
    <row r="122" spans="1:16" x14ac:dyDescent="0.4">
      <c r="E122" s="238"/>
    </row>
  </sheetData>
  <mergeCells count="561"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H38:I38"/>
    <mergeCell ref="J38:K38"/>
    <mergeCell ref="L38:L39"/>
    <mergeCell ref="M38:N38"/>
    <mergeCell ref="A40:A41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A38:A39"/>
    <mergeCell ref="H34:I34"/>
    <mergeCell ref="J34:K34"/>
    <mergeCell ref="L34:L35"/>
    <mergeCell ref="M34:N34"/>
    <mergeCell ref="H36:I36"/>
    <mergeCell ref="J36:K36"/>
    <mergeCell ref="L36:L37"/>
    <mergeCell ref="M36:N36"/>
    <mergeCell ref="H30:I30"/>
    <mergeCell ref="J30:K30"/>
    <mergeCell ref="L30:L31"/>
    <mergeCell ref="M30:N30"/>
    <mergeCell ref="H32:I32"/>
    <mergeCell ref="J32:K32"/>
    <mergeCell ref="L32:L33"/>
    <mergeCell ref="M32:N32"/>
    <mergeCell ref="H28:I28"/>
    <mergeCell ref="J28:K28"/>
    <mergeCell ref="L28:L29"/>
    <mergeCell ref="M28:N28"/>
    <mergeCell ref="H24:I24"/>
    <mergeCell ref="J24:K24"/>
    <mergeCell ref="L24:L25"/>
    <mergeCell ref="M24:N24"/>
    <mergeCell ref="H26:I26"/>
    <mergeCell ref="J26:K26"/>
    <mergeCell ref="L26:L27"/>
    <mergeCell ref="M26:N26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J12:K12"/>
    <mergeCell ref="L12:L13"/>
    <mergeCell ref="M16:N16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A8:A9"/>
    <mergeCell ref="C8:C9"/>
    <mergeCell ref="D8:D9"/>
    <mergeCell ref="E8:E9"/>
    <mergeCell ref="F8:F9"/>
    <mergeCell ref="G8:G9"/>
    <mergeCell ref="A20:A21"/>
    <mergeCell ref="C20:C21"/>
    <mergeCell ref="D20:D21"/>
    <mergeCell ref="E20:E21"/>
    <mergeCell ref="F20:F21"/>
    <mergeCell ref="L16:L17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L14:L15"/>
    <mergeCell ref="M14:N14"/>
    <mergeCell ref="A12:A13"/>
    <mergeCell ref="C12:C13"/>
    <mergeCell ref="D12:D13"/>
    <mergeCell ref="E12:E13"/>
    <mergeCell ref="F12:F13"/>
    <mergeCell ref="G12:G13"/>
    <mergeCell ref="H12:I12"/>
    <mergeCell ref="A16:A17"/>
    <mergeCell ref="C16:C17"/>
    <mergeCell ref="D16:D17"/>
    <mergeCell ref="E16:E17"/>
    <mergeCell ref="F16:F17"/>
    <mergeCell ref="G16:G17"/>
    <mergeCell ref="H16:I16"/>
    <mergeCell ref="J16:K16"/>
    <mergeCell ref="A18:A19"/>
    <mergeCell ref="C18:C19"/>
    <mergeCell ref="D18:D19"/>
    <mergeCell ref="E18:E19"/>
    <mergeCell ref="F18:F19"/>
    <mergeCell ref="H22:I22"/>
    <mergeCell ref="J22:K22"/>
    <mergeCell ref="L22:L23"/>
    <mergeCell ref="M22:N22"/>
    <mergeCell ref="H20:I20"/>
    <mergeCell ref="J20:K20"/>
    <mergeCell ref="L20:L21"/>
    <mergeCell ref="M20:N20"/>
    <mergeCell ref="G18:G19"/>
    <mergeCell ref="H18:I18"/>
    <mergeCell ref="J18:K18"/>
    <mergeCell ref="L18:L19"/>
    <mergeCell ref="M18:N18"/>
    <mergeCell ref="G20:G21"/>
    <mergeCell ref="L118:L119"/>
    <mergeCell ref="M118:N118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63" fitToHeight="0" orientation="landscape" r:id="rId1"/>
  <rowBreaks count="1" manualBreakCount="1">
    <brk id="15" max="15" man="1"/>
  </rowBreaks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87AE-7913-4265-BCCB-9D9FBF9C83B8}">
  <sheetPr>
    <pageSetUpPr fitToPage="1"/>
  </sheetPr>
  <dimension ref="A1:R130"/>
  <sheetViews>
    <sheetView topLeftCell="A108" zoomScale="75" zoomScaleNormal="75" zoomScaleSheetLayoutView="90" workbookViewId="0">
      <selection activeCell="Q108" sqref="Q1:S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09765625" customWidth="1"/>
    <col min="5" max="5" width="14.69921875" style="26" customWidth="1"/>
    <col min="6" max="6" width="8.0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17.8984375" customWidth="1"/>
    <col min="12" max="12" width="20.3984375" customWidth="1"/>
    <col min="13" max="13" width="3.8984375" customWidth="1"/>
    <col min="14" max="14" width="3.09765625" customWidth="1"/>
    <col min="15" max="15" width="8.09765625" customWidth="1"/>
    <col min="16" max="16" width="7.59765625" style="26" bestFit="1" customWidth="1"/>
  </cols>
  <sheetData>
    <row r="1" spans="1:18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60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59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105" customHeight="1" x14ac:dyDescent="0.4">
      <c r="A8" s="374">
        <v>1</v>
      </c>
      <c r="B8" s="131" t="s">
        <v>61</v>
      </c>
      <c r="C8" s="543">
        <v>110000</v>
      </c>
      <c r="D8" s="348" t="s">
        <v>12</v>
      </c>
      <c r="E8" s="543">
        <v>105716</v>
      </c>
      <c r="F8" s="348" t="s">
        <v>12</v>
      </c>
      <c r="G8" s="395" t="s">
        <v>13</v>
      </c>
      <c r="H8" s="570" t="s">
        <v>62</v>
      </c>
      <c r="I8" s="571"/>
      <c r="J8" s="572" t="str">
        <f>H8</f>
        <v>บริษัท ไอทีดีคอมพลีท จำกัด</v>
      </c>
      <c r="K8" s="573"/>
      <c r="L8" s="342" t="s">
        <v>48</v>
      </c>
      <c r="M8" s="382" t="s">
        <v>63</v>
      </c>
      <c r="N8" s="383"/>
      <c r="O8" s="9">
        <v>14</v>
      </c>
      <c r="P8" s="27">
        <v>2568</v>
      </c>
      <c r="Q8" s="225"/>
    </row>
    <row r="9" spans="1:18" ht="24.75" customHeight="1" x14ac:dyDescent="0.4">
      <c r="A9" s="375"/>
      <c r="B9" s="39"/>
      <c r="C9" s="544"/>
      <c r="D9" s="349"/>
      <c r="E9" s="544"/>
      <c r="F9" s="349"/>
      <c r="G9" s="390"/>
      <c r="H9" s="19">
        <v>105716</v>
      </c>
      <c r="I9" s="20" t="str">
        <f>F8</f>
        <v>บาท</v>
      </c>
      <c r="J9" s="19">
        <v>105716</v>
      </c>
      <c r="K9" s="20" t="str">
        <f>I9</f>
        <v>บาท</v>
      </c>
      <c r="L9" s="343"/>
      <c r="M9" s="9" t="s">
        <v>14</v>
      </c>
      <c r="N9" s="9">
        <v>8</v>
      </c>
      <c r="O9" s="9" t="s">
        <v>64</v>
      </c>
      <c r="P9" s="12">
        <v>2568</v>
      </c>
    </row>
    <row r="10" spans="1:18" ht="45" customHeight="1" x14ac:dyDescent="0.4">
      <c r="A10" s="374">
        <v>2</v>
      </c>
      <c r="B10" s="132" t="s">
        <v>65</v>
      </c>
      <c r="C10" s="543">
        <v>8560</v>
      </c>
      <c r="D10" s="348" t="s">
        <v>12</v>
      </c>
      <c r="E10" s="543">
        <f>C10</f>
        <v>8560</v>
      </c>
      <c r="F10" s="348" t="s">
        <v>12</v>
      </c>
      <c r="G10" s="350" t="s">
        <v>13</v>
      </c>
      <c r="H10" s="547" t="s">
        <v>66</v>
      </c>
      <c r="I10" s="548"/>
      <c r="J10" s="547" t="str">
        <f t="shared" ref="J10:J17" si="0">H10</f>
        <v>บริษัท โรงงานอุตสาหกรรมกระดาษบางปะอิน จำกัด</v>
      </c>
      <c r="K10" s="548"/>
      <c r="L10" s="342" t="s">
        <v>48</v>
      </c>
      <c r="M10" s="382" t="s">
        <v>23</v>
      </c>
      <c r="N10" s="383"/>
      <c r="O10" s="9">
        <v>70</v>
      </c>
      <c r="P10" s="29" t="s">
        <v>27</v>
      </c>
    </row>
    <row r="11" spans="1:18" ht="50.25" customHeight="1" x14ac:dyDescent="0.4">
      <c r="A11" s="375"/>
      <c r="B11" s="39"/>
      <c r="C11" s="544"/>
      <c r="D11" s="349"/>
      <c r="E11" s="544"/>
      <c r="F11" s="349"/>
      <c r="G11" s="351"/>
      <c r="H11" s="19">
        <f>C10</f>
        <v>8560</v>
      </c>
      <c r="I11" s="20" t="str">
        <f>F10</f>
        <v>บาท</v>
      </c>
      <c r="J11" s="19">
        <f t="shared" si="0"/>
        <v>8560</v>
      </c>
      <c r="K11" s="20" t="str">
        <f>I11</f>
        <v>บาท</v>
      </c>
      <c r="L11" s="343"/>
      <c r="M11" s="9" t="s">
        <v>14</v>
      </c>
      <c r="N11" s="9">
        <v>14</v>
      </c>
      <c r="O11" s="9" t="s">
        <v>64</v>
      </c>
      <c r="P11" s="12">
        <v>2568</v>
      </c>
    </row>
    <row r="12" spans="1:18" ht="90" customHeight="1" x14ac:dyDescent="0.4">
      <c r="A12" s="374">
        <v>3</v>
      </c>
      <c r="B12" s="132" t="s">
        <v>67</v>
      </c>
      <c r="C12" s="543">
        <v>280000</v>
      </c>
      <c r="D12" s="348" t="s">
        <v>12</v>
      </c>
      <c r="E12" s="543">
        <f>C12</f>
        <v>280000</v>
      </c>
      <c r="F12" s="348" t="s">
        <v>12</v>
      </c>
      <c r="G12" s="350" t="s">
        <v>13</v>
      </c>
      <c r="H12" s="529" t="s">
        <v>68</v>
      </c>
      <c r="I12" s="530"/>
      <c r="J12" s="570" t="str">
        <f t="shared" si="0"/>
        <v>บริษัท ทีเอบี อีเว้นท์ เอเจนซี่ จำกัด</v>
      </c>
      <c r="K12" s="344"/>
      <c r="L12" s="342" t="s">
        <v>48</v>
      </c>
      <c r="M12" s="338" t="s">
        <v>23</v>
      </c>
      <c r="N12" s="339"/>
      <c r="O12" s="30">
        <v>40</v>
      </c>
      <c r="P12" s="16" t="s">
        <v>27</v>
      </c>
    </row>
    <row r="13" spans="1:18" ht="22.5" customHeight="1" x14ac:dyDescent="0.4">
      <c r="A13" s="375"/>
      <c r="B13" s="41"/>
      <c r="C13" s="544"/>
      <c r="D13" s="349"/>
      <c r="E13" s="544"/>
      <c r="F13" s="349"/>
      <c r="G13" s="351"/>
      <c r="H13" s="19">
        <f>E12</f>
        <v>280000</v>
      </c>
      <c r="I13" s="20" t="s">
        <v>12</v>
      </c>
      <c r="J13" s="19">
        <f t="shared" si="0"/>
        <v>280000</v>
      </c>
      <c r="K13" s="20" t="s">
        <v>12</v>
      </c>
      <c r="L13" s="343"/>
      <c r="M13" s="15" t="s">
        <v>14</v>
      </c>
      <c r="N13" s="15">
        <v>15</v>
      </c>
      <c r="O13" s="15" t="s">
        <v>64</v>
      </c>
      <c r="P13" s="17">
        <v>2568</v>
      </c>
    </row>
    <row r="14" spans="1:18" ht="132" customHeight="1" x14ac:dyDescent="0.4">
      <c r="A14" s="374">
        <v>4</v>
      </c>
      <c r="B14" s="131" t="s">
        <v>69</v>
      </c>
      <c r="C14" s="543">
        <v>42000</v>
      </c>
      <c r="D14" s="348" t="s">
        <v>12</v>
      </c>
      <c r="E14" s="567">
        <v>36000</v>
      </c>
      <c r="F14" s="348" t="s">
        <v>12</v>
      </c>
      <c r="G14" s="350" t="s">
        <v>13</v>
      </c>
      <c r="H14" s="529" t="s">
        <v>72</v>
      </c>
      <c r="I14" s="530"/>
      <c r="J14" s="570" t="str">
        <f t="shared" si="0"/>
        <v>นายธัชณกร ภระมรทัด</v>
      </c>
      <c r="K14" s="344"/>
      <c r="L14" s="342" t="s">
        <v>48</v>
      </c>
      <c r="M14" s="338" t="s">
        <v>63</v>
      </c>
      <c r="N14" s="339"/>
      <c r="O14" s="15">
        <v>16</v>
      </c>
      <c r="P14" s="16" t="s">
        <v>27</v>
      </c>
      <c r="Q14" s="225"/>
      <c r="R14" s="257"/>
    </row>
    <row r="15" spans="1:18" ht="24.75" customHeight="1" x14ac:dyDescent="0.4">
      <c r="A15" s="375"/>
      <c r="B15" s="39"/>
      <c r="C15" s="544"/>
      <c r="D15" s="349"/>
      <c r="E15" s="568"/>
      <c r="F15" s="349"/>
      <c r="G15" s="351"/>
      <c r="H15" s="19">
        <f>E14</f>
        <v>36000</v>
      </c>
      <c r="I15" s="20" t="s">
        <v>12</v>
      </c>
      <c r="J15" s="19">
        <f t="shared" si="0"/>
        <v>36000</v>
      </c>
      <c r="K15" s="20" t="s">
        <v>12</v>
      </c>
      <c r="L15" s="343"/>
      <c r="M15" s="15" t="s">
        <v>14</v>
      </c>
      <c r="N15" s="15">
        <v>16</v>
      </c>
      <c r="O15" s="15" t="s">
        <v>64</v>
      </c>
      <c r="P15" s="17">
        <v>2568</v>
      </c>
    </row>
    <row r="16" spans="1:18" ht="135.6" customHeight="1" x14ac:dyDescent="0.4">
      <c r="A16" s="374">
        <v>5</v>
      </c>
      <c r="B16" s="131" t="s">
        <v>113</v>
      </c>
      <c r="C16" s="543">
        <v>18000</v>
      </c>
      <c r="D16" s="348" t="s">
        <v>12</v>
      </c>
      <c r="E16" s="567">
        <f>C16</f>
        <v>18000</v>
      </c>
      <c r="F16" s="348" t="s">
        <v>12</v>
      </c>
      <c r="G16" s="350" t="s">
        <v>13</v>
      </c>
      <c r="H16" s="529" t="s">
        <v>114</v>
      </c>
      <c r="I16" s="530"/>
      <c r="J16" s="570" t="str">
        <f t="shared" si="0"/>
        <v>นายทวี ปัญญามี</v>
      </c>
      <c r="K16" s="344"/>
      <c r="L16" s="342" t="s">
        <v>48</v>
      </c>
      <c r="M16" s="338" t="s">
        <v>63</v>
      </c>
      <c r="N16" s="339"/>
      <c r="O16" s="15">
        <v>17</v>
      </c>
      <c r="P16" s="16" t="s">
        <v>27</v>
      </c>
    </row>
    <row r="17" spans="1:16" ht="25.5" customHeight="1" x14ac:dyDescent="0.4">
      <c r="A17" s="375"/>
      <c r="B17" s="39"/>
      <c r="C17" s="544"/>
      <c r="D17" s="349"/>
      <c r="E17" s="568"/>
      <c r="F17" s="349"/>
      <c r="G17" s="351"/>
      <c r="H17" s="19">
        <f>E16</f>
        <v>18000</v>
      </c>
      <c r="I17" s="20" t="s">
        <v>12</v>
      </c>
      <c r="J17" s="19">
        <f t="shared" si="0"/>
        <v>18000</v>
      </c>
      <c r="K17" s="20" t="s">
        <v>12</v>
      </c>
      <c r="L17" s="343"/>
      <c r="M17" s="15" t="s">
        <v>14</v>
      </c>
      <c r="N17" s="15">
        <v>26</v>
      </c>
      <c r="O17" s="15" t="s">
        <v>64</v>
      </c>
      <c r="P17" s="17">
        <v>2568</v>
      </c>
    </row>
    <row r="18" spans="1:16" ht="177.6" customHeight="1" x14ac:dyDescent="0.4">
      <c r="A18" s="8">
        <v>6</v>
      </c>
      <c r="B18" s="131" t="s">
        <v>644</v>
      </c>
      <c r="C18" s="137">
        <v>56928.62</v>
      </c>
      <c r="D18" s="348" t="s">
        <v>12</v>
      </c>
      <c r="E18" s="133">
        <v>56928.62</v>
      </c>
      <c r="F18" s="348" t="s">
        <v>12</v>
      </c>
      <c r="G18" s="350" t="s">
        <v>13</v>
      </c>
      <c r="H18" s="360" t="s">
        <v>645</v>
      </c>
      <c r="I18" s="361"/>
      <c r="J18" s="360" t="s">
        <v>645</v>
      </c>
      <c r="K18" s="361"/>
      <c r="L18" s="342" t="s">
        <v>48</v>
      </c>
      <c r="M18" s="338" t="s">
        <v>23</v>
      </c>
      <c r="N18" s="598"/>
      <c r="O18" s="15">
        <v>28</v>
      </c>
      <c r="P18" s="134" t="s">
        <v>506</v>
      </c>
    </row>
    <row r="19" spans="1:16" x14ac:dyDescent="0.4">
      <c r="A19" s="13"/>
      <c r="B19" s="39"/>
      <c r="C19" s="14"/>
      <c r="D19" s="349"/>
      <c r="E19" s="14"/>
      <c r="F19" s="349"/>
      <c r="G19" s="351"/>
      <c r="H19" s="10">
        <v>56928.62</v>
      </c>
      <c r="I19" s="18" t="s">
        <v>12</v>
      </c>
      <c r="J19" s="10">
        <v>56928.62</v>
      </c>
      <c r="K19" s="20" t="s">
        <v>12</v>
      </c>
      <c r="L19" s="343"/>
      <c r="M19" s="15" t="s">
        <v>14</v>
      </c>
      <c r="N19" s="15">
        <v>26</v>
      </c>
      <c r="O19" s="15" t="s">
        <v>64</v>
      </c>
      <c r="P19" s="17">
        <v>2568</v>
      </c>
    </row>
    <row r="20" spans="1:16" ht="105" x14ac:dyDescent="0.4">
      <c r="A20" s="374">
        <v>7</v>
      </c>
      <c r="B20" s="131" t="s">
        <v>646</v>
      </c>
      <c r="C20" s="543">
        <v>17720.21</v>
      </c>
      <c r="D20" s="348" t="s">
        <v>12</v>
      </c>
      <c r="E20" s="543">
        <v>17720.21</v>
      </c>
      <c r="F20" s="348" t="s">
        <v>12</v>
      </c>
      <c r="G20" s="350" t="s">
        <v>13</v>
      </c>
      <c r="H20" s="360" t="s">
        <v>647</v>
      </c>
      <c r="I20" s="361"/>
      <c r="J20" s="360" t="s">
        <v>647</v>
      </c>
      <c r="K20" s="361"/>
      <c r="L20" s="342" t="s">
        <v>870</v>
      </c>
      <c r="M20" s="338" t="s">
        <v>23</v>
      </c>
      <c r="N20" s="339"/>
      <c r="O20" s="22">
        <v>29</v>
      </c>
      <c r="P20" s="134" t="s">
        <v>506</v>
      </c>
    </row>
    <row r="21" spans="1:16" x14ac:dyDescent="0.4">
      <c r="A21" s="375"/>
      <c r="B21" s="39"/>
      <c r="C21" s="544"/>
      <c r="D21" s="595"/>
      <c r="E21" s="544"/>
      <c r="F21" s="595"/>
      <c r="G21" s="351"/>
      <c r="H21" s="599">
        <v>17720.21</v>
      </c>
      <c r="I21" s="18" t="s">
        <v>12</v>
      </c>
      <c r="J21" s="19">
        <v>17720.21</v>
      </c>
      <c r="K21" s="18" t="s">
        <v>12</v>
      </c>
      <c r="L21" s="343"/>
      <c r="M21" s="135" t="s">
        <v>14</v>
      </c>
      <c r="N21" s="15">
        <v>8</v>
      </c>
      <c r="O21" s="22" t="s">
        <v>64</v>
      </c>
      <c r="P21" s="17">
        <v>2568</v>
      </c>
    </row>
    <row r="22" spans="1:16" x14ac:dyDescent="0.4">
      <c r="A22" s="104"/>
      <c r="B22" s="131"/>
      <c r="C22" s="137"/>
      <c r="D22" s="136"/>
      <c r="E22" s="137"/>
      <c r="F22" s="136"/>
      <c r="G22" s="138"/>
      <c r="H22" s="600"/>
      <c r="I22" s="18"/>
      <c r="J22" s="19"/>
      <c r="K22" s="18"/>
      <c r="L22" s="103"/>
      <c r="M22" s="135"/>
      <c r="N22" s="139"/>
      <c r="O22" s="22"/>
      <c r="P22" s="140"/>
    </row>
    <row r="23" spans="1:16" ht="147" x14ac:dyDescent="0.4">
      <c r="A23" s="374">
        <v>8</v>
      </c>
      <c r="B23" s="131" t="s">
        <v>648</v>
      </c>
      <c r="C23" s="543">
        <v>68796.09</v>
      </c>
      <c r="D23" s="348" t="s">
        <v>12</v>
      </c>
      <c r="E23" s="543">
        <v>68796.09</v>
      </c>
      <c r="F23" s="348" t="s">
        <v>12</v>
      </c>
      <c r="G23" s="350" t="s">
        <v>13</v>
      </c>
      <c r="H23" s="360" t="s">
        <v>645</v>
      </c>
      <c r="I23" s="361"/>
      <c r="J23" s="360" t="s">
        <v>645</v>
      </c>
      <c r="K23" s="361"/>
      <c r="L23" s="342" t="s">
        <v>870</v>
      </c>
      <c r="M23" s="575" t="s">
        <v>23</v>
      </c>
      <c r="N23" s="576"/>
      <c r="O23" s="22">
        <v>31</v>
      </c>
      <c r="P23" s="134" t="s">
        <v>506</v>
      </c>
    </row>
    <row r="24" spans="1:16" x14ac:dyDescent="0.4">
      <c r="A24" s="375"/>
      <c r="B24" s="39"/>
      <c r="C24" s="544"/>
      <c r="D24" s="349"/>
      <c r="E24" s="544"/>
      <c r="F24" s="349"/>
      <c r="G24" s="351"/>
      <c r="H24" s="141">
        <v>68796.09</v>
      </c>
      <c r="I24" s="11" t="s">
        <v>12</v>
      </c>
      <c r="J24" s="141">
        <v>68796.09</v>
      </c>
      <c r="K24" s="20" t="s">
        <v>12</v>
      </c>
      <c r="L24" s="343"/>
      <c r="M24" s="135" t="s">
        <v>14</v>
      </c>
      <c r="N24" s="15">
        <v>8</v>
      </c>
      <c r="O24" s="22" t="s">
        <v>64</v>
      </c>
      <c r="P24" s="17">
        <v>2568</v>
      </c>
    </row>
    <row r="25" spans="1:16" ht="98.4" customHeight="1" x14ac:dyDescent="0.4">
      <c r="A25" s="374">
        <v>9</v>
      </c>
      <c r="B25" s="142" t="s">
        <v>649</v>
      </c>
      <c r="C25" s="137">
        <v>3600</v>
      </c>
      <c r="D25" s="136" t="s">
        <v>12</v>
      </c>
      <c r="E25" s="137">
        <v>3600</v>
      </c>
      <c r="F25" s="136" t="s">
        <v>12</v>
      </c>
      <c r="G25" s="350" t="s">
        <v>13</v>
      </c>
      <c r="H25" s="360" t="s">
        <v>42</v>
      </c>
      <c r="I25" s="361"/>
      <c r="J25" s="360" t="s">
        <v>42</v>
      </c>
      <c r="K25" s="361"/>
      <c r="L25" s="354" t="s">
        <v>432</v>
      </c>
      <c r="M25" s="338" t="s">
        <v>23</v>
      </c>
      <c r="N25" s="339"/>
      <c r="O25" s="22">
        <v>75</v>
      </c>
      <c r="P25" s="134" t="s">
        <v>506</v>
      </c>
    </row>
    <row r="26" spans="1:16" x14ac:dyDescent="0.4">
      <c r="A26" s="375"/>
      <c r="B26" s="39"/>
      <c r="C26" s="23"/>
      <c r="D26" s="96"/>
      <c r="E26" s="23"/>
      <c r="F26" s="96"/>
      <c r="G26" s="351"/>
      <c r="H26" s="141">
        <v>3600</v>
      </c>
      <c r="I26" s="11" t="s">
        <v>12</v>
      </c>
      <c r="J26" s="141">
        <v>3600</v>
      </c>
      <c r="K26" s="18" t="s">
        <v>12</v>
      </c>
      <c r="L26" s="355"/>
      <c r="M26" s="15" t="s">
        <v>14</v>
      </c>
      <c r="N26" s="139">
        <v>13</v>
      </c>
      <c r="O26" s="22" t="s">
        <v>64</v>
      </c>
      <c r="P26" s="140">
        <v>2568</v>
      </c>
    </row>
    <row r="27" spans="1:16" ht="98.4" customHeight="1" x14ac:dyDescent="0.4">
      <c r="A27" s="143">
        <v>10</v>
      </c>
      <c r="B27" s="142" t="s">
        <v>650</v>
      </c>
      <c r="C27" s="4">
        <v>3975</v>
      </c>
      <c r="D27" s="136"/>
      <c r="E27" s="137">
        <v>3975</v>
      </c>
      <c r="F27" s="136"/>
      <c r="G27" s="144"/>
      <c r="H27" s="360" t="s">
        <v>42</v>
      </c>
      <c r="I27" s="361"/>
      <c r="J27" s="360" t="s">
        <v>42</v>
      </c>
      <c r="K27" s="361"/>
      <c r="L27" s="354" t="s">
        <v>433</v>
      </c>
      <c r="M27" s="338" t="s">
        <v>23</v>
      </c>
      <c r="N27" s="339"/>
      <c r="O27" s="22">
        <v>294</v>
      </c>
      <c r="P27" s="134" t="s">
        <v>506</v>
      </c>
    </row>
    <row r="28" spans="1:16" x14ac:dyDescent="0.4">
      <c r="A28" s="145"/>
      <c r="B28" s="146"/>
      <c r="C28" s="235"/>
      <c r="D28" s="96"/>
      <c r="E28" s="23"/>
      <c r="F28" s="96"/>
      <c r="G28" s="100"/>
      <c r="H28" s="141">
        <v>3975</v>
      </c>
      <c r="I28" s="11"/>
      <c r="J28" s="141">
        <v>3975</v>
      </c>
      <c r="K28" s="18"/>
      <c r="L28" s="355"/>
      <c r="M28" s="15" t="s">
        <v>14</v>
      </c>
      <c r="N28" s="22">
        <v>14</v>
      </c>
      <c r="O28" s="22" t="s">
        <v>64</v>
      </c>
      <c r="P28" s="147">
        <v>2568</v>
      </c>
    </row>
    <row r="29" spans="1:16" ht="147" x14ac:dyDescent="0.4">
      <c r="A29" s="104">
        <v>11</v>
      </c>
      <c r="B29" s="148" t="s">
        <v>651</v>
      </c>
      <c r="C29" s="24">
        <v>399</v>
      </c>
      <c r="D29" s="95" t="s">
        <v>12</v>
      </c>
      <c r="E29" s="24">
        <v>399</v>
      </c>
      <c r="F29" s="95" t="s">
        <v>12</v>
      </c>
      <c r="G29" s="350" t="s">
        <v>13</v>
      </c>
      <c r="H29" s="360" t="s">
        <v>389</v>
      </c>
      <c r="I29" s="361"/>
      <c r="J29" s="360" t="s">
        <v>389</v>
      </c>
      <c r="K29" s="361"/>
      <c r="L29" s="354" t="s">
        <v>434</v>
      </c>
      <c r="M29" s="149" t="s">
        <v>23</v>
      </c>
      <c r="N29" s="150"/>
      <c r="O29" s="22">
        <v>105</v>
      </c>
      <c r="P29" s="134" t="s">
        <v>506</v>
      </c>
    </row>
    <row r="30" spans="1:16" x14ac:dyDescent="0.4">
      <c r="A30" s="151"/>
      <c r="B30" s="152"/>
      <c r="C30" s="14"/>
      <c r="D30" s="94"/>
      <c r="E30" s="235"/>
      <c r="F30" s="96"/>
      <c r="G30" s="391"/>
      <c r="H30" s="141">
        <v>399</v>
      </c>
      <c r="I30" s="11" t="s">
        <v>12</v>
      </c>
      <c r="J30" s="141">
        <v>399</v>
      </c>
      <c r="K30" s="18" t="s">
        <v>12</v>
      </c>
      <c r="L30" s="355"/>
      <c r="M30" s="15" t="s">
        <v>14</v>
      </c>
      <c r="N30" s="139">
        <v>17</v>
      </c>
      <c r="O30" s="22" t="s">
        <v>64</v>
      </c>
      <c r="P30" s="147">
        <v>2568</v>
      </c>
    </row>
    <row r="31" spans="1:16" ht="49.2" customHeight="1" x14ac:dyDescent="0.4">
      <c r="A31" s="143">
        <v>12</v>
      </c>
      <c r="B31" s="365" t="s">
        <v>652</v>
      </c>
      <c r="C31" s="4">
        <v>4000</v>
      </c>
      <c r="D31" s="136" t="s">
        <v>12</v>
      </c>
      <c r="E31" s="137">
        <v>4000</v>
      </c>
      <c r="F31" s="136" t="s">
        <v>12</v>
      </c>
      <c r="G31" s="138" t="s">
        <v>13</v>
      </c>
      <c r="H31" s="360" t="s">
        <v>653</v>
      </c>
      <c r="I31" s="361"/>
      <c r="J31" s="360" t="s">
        <v>653</v>
      </c>
      <c r="K31" s="361"/>
      <c r="L31" s="354" t="s">
        <v>917</v>
      </c>
      <c r="M31" s="338" t="s">
        <v>23</v>
      </c>
      <c r="N31" s="339"/>
      <c r="O31" s="22">
        <v>108</v>
      </c>
      <c r="P31" s="134" t="s">
        <v>506</v>
      </c>
    </row>
    <row r="32" spans="1:16" x14ac:dyDescent="0.4">
      <c r="A32" s="145"/>
      <c r="B32" s="366"/>
      <c r="C32" s="23"/>
      <c r="D32" s="96"/>
      <c r="E32" s="23"/>
      <c r="F32" s="96"/>
      <c r="G32" s="100"/>
      <c r="H32" s="141">
        <v>4000</v>
      </c>
      <c r="I32" s="11"/>
      <c r="J32" s="141">
        <v>4000</v>
      </c>
      <c r="K32" s="18"/>
      <c r="L32" s="355"/>
      <c r="M32" s="15" t="s">
        <v>14</v>
      </c>
      <c r="N32" s="139">
        <v>17</v>
      </c>
      <c r="O32" s="22" t="s">
        <v>64</v>
      </c>
      <c r="P32" s="147">
        <v>2568</v>
      </c>
    </row>
    <row r="33" spans="1:16" ht="98.4" customHeight="1" x14ac:dyDescent="0.4">
      <c r="A33" s="143">
        <v>13</v>
      </c>
      <c r="B33" s="142" t="s">
        <v>650</v>
      </c>
      <c r="C33" s="4">
        <v>3975</v>
      </c>
      <c r="D33" s="136" t="s">
        <v>12</v>
      </c>
      <c r="E33" s="137">
        <v>3975</v>
      </c>
      <c r="F33" s="136" t="s">
        <v>12</v>
      </c>
      <c r="G33" s="144" t="s">
        <v>13</v>
      </c>
      <c r="H33" s="360" t="s">
        <v>654</v>
      </c>
      <c r="I33" s="361"/>
      <c r="J33" s="360" t="s">
        <v>654</v>
      </c>
      <c r="K33" s="361"/>
      <c r="L33" s="354" t="s">
        <v>459</v>
      </c>
      <c r="M33" s="338" t="s">
        <v>23</v>
      </c>
      <c r="N33" s="339"/>
      <c r="O33" s="22">
        <v>294</v>
      </c>
      <c r="P33" s="134" t="s">
        <v>506</v>
      </c>
    </row>
    <row r="34" spans="1:16" x14ac:dyDescent="0.4">
      <c r="A34" s="145"/>
      <c r="B34" s="146"/>
      <c r="C34" s="235"/>
      <c r="D34" s="96"/>
      <c r="E34" s="23"/>
      <c r="F34" s="96"/>
      <c r="G34" s="100"/>
      <c r="H34" s="141">
        <v>3975</v>
      </c>
      <c r="I34" s="11" t="s">
        <v>12</v>
      </c>
      <c r="J34" s="141">
        <v>3975</v>
      </c>
      <c r="K34" s="18" t="s">
        <v>12</v>
      </c>
      <c r="L34" s="355"/>
      <c r="M34" s="15" t="s">
        <v>14</v>
      </c>
      <c r="N34" s="22">
        <v>14</v>
      </c>
      <c r="O34" s="22" t="s">
        <v>64</v>
      </c>
      <c r="P34" s="147">
        <v>2568</v>
      </c>
    </row>
    <row r="35" spans="1:16" ht="98.4" customHeight="1" x14ac:dyDescent="0.4">
      <c r="A35" s="143">
        <v>14</v>
      </c>
      <c r="B35" s="142" t="s">
        <v>655</v>
      </c>
      <c r="C35" s="4">
        <v>1900</v>
      </c>
      <c r="D35" s="136" t="s">
        <v>12</v>
      </c>
      <c r="E35" s="137">
        <v>1900</v>
      </c>
      <c r="F35" s="136" t="s">
        <v>12</v>
      </c>
      <c r="G35" s="144" t="s">
        <v>13</v>
      </c>
      <c r="H35" s="360" t="s">
        <v>656</v>
      </c>
      <c r="I35" s="361"/>
      <c r="J35" s="360" t="s">
        <v>656</v>
      </c>
      <c r="K35" s="361"/>
      <c r="L35" s="354" t="s">
        <v>462</v>
      </c>
      <c r="M35" s="338" t="s">
        <v>23</v>
      </c>
      <c r="N35" s="339"/>
      <c r="O35" s="22">
        <v>114</v>
      </c>
      <c r="P35" s="147" t="s">
        <v>27</v>
      </c>
    </row>
    <row r="36" spans="1:16" x14ac:dyDescent="0.4">
      <c r="A36" s="145"/>
      <c r="B36" s="146"/>
      <c r="C36" s="23"/>
      <c r="D36" s="96"/>
      <c r="E36" s="23"/>
      <c r="F36" s="96"/>
      <c r="G36" s="100"/>
      <c r="H36" s="141">
        <v>1900</v>
      </c>
      <c r="I36" s="11" t="s">
        <v>12</v>
      </c>
      <c r="J36" s="141">
        <v>1900</v>
      </c>
      <c r="K36" s="18" t="s">
        <v>12</v>
      </c>
      <c r="L36" s="355"/>
      <c r="M36" s="15" t="s">
        <v>14</v>
      </c>
      <c r="N36" s="139">
        <v>20</v>
      </c>
      <c r="O36" s="153" t="s">
        <v>64</v>
      </c>
      <c r="P36" s="147">
        <v>2568</v>
      </c>
    </row>
    <row r="37" spans="1:16" ht="98.4" customHeight="1" x14ac:dyDescent="0.4">
      <c r="A37" s="8">
        <v>15</v>
      </c>
      <c r="B37" s="148" t="s">
        <v>657</v>
      </c>
      <c r="C37" s="4">
        <v>300</v>
      </c>
      <c r="D37" s="136" t="s">
        <v>12</v>
      </c>
      <c r="E37" s="137">
        <v>300</v>
      </c>
      <c r="F37" s="136" t="s">
        <v>12</v>
      </c>
      <c r="G37" s="144" t="s">
        <v>13</v>
      </c>
      <c r="H37" s="360" t="s">
        <v>658</v>
      </c>
      <c r="I37" s="361"/>
      <c r="J37" s="360" t="s">
        <v>658</v>
      </c>
      <c r="K37" s="361"/>
      <c r="L37" s="354" t="s">
        <v>464</v>
      </c>
      <c r="M37" s="338" t="s">
        <v>23</v>
      </c>
      <c r="N37" s="339"/>
      <c r="O37" s="22">
        <v>121</v>
      </c>
      <c r="P37" s="147" t="s">
        <v>27</v>
      </c>
    </row>
    <row r="38" spans="1:16" x14ac:dyDescent="0.4">
      <c r="A38" s="154"/>
      <c r="B38" s="146"/>
      <c r="C38" s="4"/>
      <c r="D38" s="136"/>
      <c r="E38" s="137"/>
      <c r="F38" s="136"/>
      <c r="G38" s="144"/>
      <c r="H38" s="141">
        <v>300</v>
      </c>
      <c r="I38" s="11" t="s">
        <v>12</v>
      </c>
      <c r="J38" s="141">
        <v>300</v>
      </c>
      <c r="K38" s="18" t="s">
        <v>12</v>
      </c>
      <c r="L38" s="355"/>
      <c r="M38" s="15" t="s">
        <v>14</v>
      </c>
      <c r="N38" s="139">
        <v>21</v>
      </c>
      <c r="O38" s="153" t="s">
        <v>64</v>
      </c>
      <c r="P38" s="147" t="s">
        <v>27</v>
      </c>
    </row>
    <row r="39" spans="1:16" ht="98.4" customHeight="1" x14ac:dyDescent="0.4">
      <c r="A39" s="155">
        <v>16</v>
      </c>
      <c r="B39" s="142" t="s">
        <v>659</v>
      </c>
      <c r="C39" s="24">
        <v>588</v>
      </c>
      <c r="D39" s="95" t="s">
        <v>12</v>
      </c>
      <c r="E39" s="24">
        <v>588</v>
      </c>
      <c r="F39" s="95" t="s">
        <v>12</v>
      </c>
      <c r="G39" s="99" t="s">
        <v>13</v>
      </c>
      <c r="H39" s="360" t="s">
        <v>660</v>
      </c>
      <c r="I39" s="361"/>
      <c r="J39" s="360" t="s">
        <v>660</v>
      </c>
      <c r="K39" s="361"/>
      <c r="L39" s="354" t="s">
        <v>468</v>
      </c>
      <c r="M39" s="338" t="s">
        <v>23</v>
      </c>
      <c r="N39" s="339"/>
      <c r="O39" s="22">
        <v>125</v>
      </c>
      <c r="P39" s="147" t="s">
        <v>27</v>
      </c>
    </row>
    <row r="40" spans="1:16" x14ac:dyDescent="0.4">
      <c r="A40" s="154"/>
      <c r="B40" s="146"/>
      <c r="C40" s="235"/>
      <c r="D40" s="96"/>
      <c r="E40" s="23"/>
      <c r="F40" s="96"/>
      <c r="G40" s="144"/>
      <c r="H40" s="156">
        <v>588</v>
      </c>
      <c r="I40" s="11" t="s">
        <v>12</v>
      </c>
      <c r="J40" s="156">
        <v>588</v>
      </c>
      <c r="K40" s="18" t="s">
        <v>12</v>
      </c>
      <c r="L40" s="355"/>
      <c r="M40" s="15" t="s">
        <v>14</v>
      </c>
      <c r="N40" s="139">
        <v>21</v>
      </c>
      <c r="O40" s="153" t="s">
        <v>64</v>
      </c>
      <c r="P40" s="147">
        <v>2568</v>
      </c>
    </row>
    <row r="41" spans="1:16" ht="147.6" customHeight="1" x14ac:dyDescent="0.4">
      <c r="A41" s="155">
        <v>17</v>
      </c>
      <c r="B41" s="142" t="s">
        <v>661</v>
      </c>
      <c r="C41" s="4">
        <v>3991</v>
      </c>
      <c r="D41" s="136" t="s">
        <v>12</v>
      </c>
      <c r="E41" s="137">
        <v>3991</v>
      </c>
      <c r="F41" s="136" t="s">
        <v>12</v>
      </c>
      <c r="G41" s="99" t="s">
        <v>13</v>
      </c>
      <c r="H41" s="360" t="s">
        <v>662</v>
      </c>
      <c r="I41" s="361"/>
      <c r="J41" s="360" t="s">
        <v>662</v>
      </c>
      <c r="K41" s="361"/>
      <c r="L41" s="354" t="s">
        <v>470</v>
      </c>
      <c r="M41" s="338" t="s">
        <v>23</v>
      </c>
      <c r="N41" s="339"/>
      <c r="O41" s="22">
        <v>152</v>
      </c>
      <c r="P41" s="147">
        <v>2568</v>
      </c>
    </row>
    <row r="42" spans="1:16" x14ac:dyDescent="0.4">
      <c r="A42" s="154"/>
      <c r="B42" s="146"/>
      <c r="C42" s="4"/>
      <c r="D42" s="136"/>
      <c r="E42" s="137"/>
      <c r="F42" s="136"/>
      <c r="G42" s="144"/>
      <c r="H42" s="141">
        <v>3991</v>
      </c>
      <c r="I42" s="11" t="s">
        <v>12</v>
      </c>
      <c r="J42" s="141">
        <v>3991</v>
      </c>
      <c r="K42" s="18" t="s">
        <v>12</v>
      </c>
      <c r="L42" s="355"/>
      <c r="M42" s="15" t="s">
        <v>14</v>
      </c>
      <c r="N42" s="139">
        <v>23</v>
      </c>
      <c r="O42" s="153" t="s">
        <v>64</v>
      </c>
      <c r="P42" s="147">
        <v>2568</v>
      </c>
    </row>
    <row r="43" spans="1:16" ht="147" x14ac:dyDescent="0.4">
      <c r="A43" s="155">
        <v>18</v>
      </c>
      <c r="B43" s="157" t="s">
        <v>663</v>
      </c>
      <c r="C43" s="24">
        <v>32564.799999999999</v>
      </c>
      <c r="D43" s="95" t="s">
        <v>12</v>
      </c>
      <c r="E43" s="24">
        <v>32564.799999999999</v>
      </c>
      <c r="F43" s="95" t="s">
        <v>12</v>
      </c>
      <c r="G43" s="99" t="s">
        <v>13</v>
      </c>
      <c r="H43" s="360" t="s">
        <v>645</v>
      </c>
      <c r="I43" s="361"/>
      <c r="J43" s="358" t="s">
        <v>645</v>
      </c>
      <c r="K43" s="359"/>
      <c r="L43" s="365" t="s">
        <v>870</v>
      </c>
      <c r="M43" s="338" t="s">
        <v>23</v>
      </c>
      <c r="N43" s="339"/>
      <c r="O43" s="22">
        <v>167</v>
      </c>
      <c r="P43" s="147">
        <v>2568</v>
      </c>
    </row>
    <row r="44" spans="1:16" x14ac:dyDescent="0.4">
      <c r="A44" s="154"/>
      <c r="B44" s="146"/>
      <c r="C44" s="4"/>
      <c r="D44" s="136"/>
      <c r="E44" s="137"/>
      <c r="F44" s="136"/>
      <c r="G44" s="144"/>
      <c r="H44" s="141">
        <v>32564.799999999999</v>
      </c>
      <c r="I44" s="11" t="s">
        <v>12</v>
      </c>
      <c r="J44" s="141">
        <v>32564.799999999999</v>
      </c>
      <c r="K44" s="18" t="s">
        <v>12</v>
      </c>
      <c r="L44" s="366"/>
      <c r="M44" s="15" t="s">
        <v>14</v>
      </c>
      <c r="N44" s="139">
        <v>28</v>
      </c>
      <c r="O44" s="153" t="s">
        <v>64</v>
      </c>
      <c r="P44" s="147">
        <v>2568</v>
      </c>
    </row>
    <row r="45" spans="1:16" ht="168" x14ac:dyDescent="0.4">
      <c r="A45" s="577">
        <v>19</v>
      </c>
      <c r="B45" s="157" t="s">
        <v>664</v>
      </c>
      <c r="C45" s="543">
        <v>5400</v>
      </c>
      <c r="D45" s="348" t="s">
        <v>12</v>
      </c>
      <c r="E45" s="543">
        <v>5400</v>
      </c>
      <c r="F45" s="348" t="s">
        <v>12</v>
      </c>
      <c r="G45" s="350" t="s">
        <v>13</v>
      </c>
      <c r="H45" s="360" t="s">
        <v>645</v>
      </c>
      <c r="I45" s="361"/>
      <c r="J45" s="360" t="s">
        <v>645</v>
      </c>
      <c r="K45" s="361"/>
      <c r="L45" s="354" t="s">
        <v>917</v>
      </c>
      <c r="M45" s="575" t="s">
        <v>23</v>
      </c>
      <c r="N45" s="576"/>
      <c r="O45" s="22">
        <v>173</v>
      </c>
      <c r="P45" s="134" t="s">
        <v>506</v>
      </c>
    </row>
    <row r="46" spans="1:16" x14ac:dyDescent="0.4">
      <c r="A46" s="375"/>
      <c r="B46" s="39"/>
      <c r="C46" s="544"/>
      <c r="D46" s="349"/>
      <c r="E46" s="544"/>
      <c r="F46" s="349"/>
      <c r="G46" s="351"/>
      <c r="H46" s="141">
        <v>5400</v>
      </c>
      <c r="I46" s="11" t="s">
        <v>12</v>
      </c>
      <c r="J46" s="141">
        <v>5400</v>
      </c>
      <c r="K46" s="20" t="s">
        <v>12</v>
      </c>
      <c r="L46" s="355"/>
      <c r="M46" s="15" t="s">
        <v>14</v>
      </c>
      <c r="N46" s="15">
        <v>29</v>
      </c>
      <c r="O46" s="15" t="s">
        <v>64</v>
      </c>
      <c r="P46" s="17">
        <v>2568</v>
      </c>
    </row>
    <row r="47" spans="1:16" ht="24.6" customHeight="1" x14ac:dyDescent="0.4">
      <c r="A47" s="577">
        <v>20</v>
      </c>
      <c r="B47" s="365" t="s">
        <v>337</v>
      </c>
      <c r="C47" s="567">
        <v>23332.73</v>
      </c>
      <c r="D47" s="344" t="s">
        <v>12</v>
      </c>
      <c r="E47" s="567">
        <v>23332.73</v>
      </c>
      <c r="F47" s="348" t="s">
        <v>12</v>
      </c>
      <c r="G47" s="350" t="s">
        <v>13</v>
      </c>
      <c r="H47" s="360" t="s">
        <v>336</v>
      </c>
      <c r="I47" s="361"/>
      <c r="J47" s="360" t="s">
        <v>336</v>
      </c>
      <c r="K47" s="361"/>
      <c r="L47" s="354" t="s">
        <v>472</v>
      </c>
      <c r="M47" s="338" t="s">
        <v>300</v>
      </c>
      <c r="N47" s="339"/>
      <c r="O47" s="15">
        <v>1</v>
      </c>
      <c r="P47" s="17">
        <v>2568</v>
      </c>
    </row>
    <row r="48" spans="1:16" ht="24.6" customHeight="1" x14ac:dyDescent="0.4">
      <c r="A48" s="375"/>
      <c r="B48" s="366"/>
      <c r="C48" s="568"/>
      <c r="D48" s="345"/>
      <c r="E48" s="568"/>
      <c r="F48" s="349"/>
      <c r="G48" s="351"/>
      <c r="H48" s="23">
        <f>E47</f>
        <v>23332.73</v>
      </c>
      <c r="I48" s="21" t="s">
        <v>12</v>
      </c>
      <c r="J48" s="23">
        <f>H48</f>
        <v>23332.73</v>
      </c>
      <c r="K48" s="21" t="s">
        <v>12</v>
      </c>
      <c r="L48" s="355"/>
      <c r="M48" s="22" t="s">
        <v>14</v>
      </c>
      <c r="N48" s="22">
        <v>1</v>
      </c>
      <c r="O48" s="15" t="s">
        <v>19</v>
      </c>
      <c r="P48" s="17">
        <v>2567</v>
      </c>
    </row>
    <row r="49" spans="1:16" ht="24.6" customHeight="1" x14ac:dyDescent="0.4">
      <c r="A49" s="577">
        <v>21</v>
      </c>
      <c r="B49" s="365" t="s">
        <v>337</v>
      </c>
      <c r="C49" s="567">
        <v>18437.54</v>
      </c>
      <c r="D49" s="344" t="s">
        <v>12</v>
      </c>
      <c r="E49" s="567">
        <f>C49</f>
        <v>18437.54</v>
      </c>
      <c r="F49" s="348" t="s">
        <v>12</v>
      </c>
      <c r="G49" s="350" t="s">
        <v>13</v>
      </c>
      <c r="H49" s="360" t="s">
        <v>338</v>
      </c>
      <c r="I49" s="361"/>
      <c r="J49" s="360" t="s">
        <v>338</v>
      </c>
      <c r="K49" s="361"/>
      <c r="L49" s="354" t="s">
        <v>476</v>
      </c>
      <c r="M49" s="338" t="s">
        <v>300</v>
      </c>
      <c r="N49" s="339"/>
      <c r="O49" s="15">
        <v>2</v>
      </c>
      <c r="P49" s="17">
        <v>2568</v>
      </c>
    </row>
    <row r="50" spans="1:16" ht="24.6" customHeight="1" x14ac:dyDescent="0.4">
      <c r="A50" s="375"/>
      <c r="B50" s="366"/>
      <c r="C50" s="568"/>
      <c r="D50" s="345"/>
      <c r="E50" s="568"/>
      <c r="F50" s="349"/>
      <c r="G50" s="351"/>
      <c r="H50" s="23">
        <f>E49</f>
        <v>18437.54</v>
      </c>
      <c r="I50" s="21" t="s">
        <v>12</v>
      </c>
      <c r="J50" s="23">
        <f>H50</f>
        <v>18437.54</v>
      </c>
      <c r="K50" s="21" t="s">
        <v>12</v>
      </c>
      <c r="L50" s="355"/>
      <c r="M50" s="22" t="s">
        <v>14</v>
      </c>
      <c r="N50" s="22">
        <v>1</v>
      </c>
      <c r="O50" s="15" t="s">
        <v>19</v>
      </c>
      <c r="P50" s="17">
        <v>2567</v>
      </c>
    </row>
    <row r="51" spans="1:16" ht="24.6" customHeight="1" x14ac:dyDescent="0.4">
      <c r="A51" s="577">
        <v>22</v>
      </c>
      <c r="B51" s="365" t="s">
        <v>340</v>
      </c>
      <c r="C51" s="567">
        <v>21218</v>
      </c>
      <c r="D51" s="344" t="s">
        <v>12</v>
      </c>
      <c r="E51" s="567">
        <f>C51</f>
        <v>21218</v>
      </c>
      <c r="F51" s="348" t="s">
        <v>12</v>
      </c>
      <c r="G51" s="350" t="s">
        <v>13</v>
      </c>
      <c r="H51" s="360" t="s">
        <v>339</v>
      </c>
      <c r="I51" s="361"/>
      <c r="J51" s="360" t="s">
        <v>339</v>
      </c>
      <c r="K51" s="361"/>
      <c r="L51" s="354" t="s">
        <v>478</v>
      </c>
      <c r="M51" s="338" t="s">
        <v>300</v>
      </c>
      <c r="N51" s="339"/>
      <c r="O51" s="15">
        <v>3</v>
      </c>
      <c r="P51" s="17">
        <v>2568</v>
      </c>
    </row>
    <row r="52" spans="1:16" ht="24.6" customHeight="1" x14ac:dyDescent="0.4">
      <c r="A52" s="375"/>
      <c r="B52" s="366"/>
      <c r="C52" s="568"/>
      <c r="D52" s="345"/>
      <c r="E52" s="568"/>
      <c r="F52" s="349"/>
      <c r="G52" s="351"/>
      <c r="H52" s="23">
        <f>E51</f>
        <v>21218</v>
      </c>
      <c r="I52" s="21" t="s">
        <v>12</v>
      </c>
      <c r="J52" s="23">
        <f>E51</f>
        <v>21218</v>
      </c>
      <c r="K52" s="21" t="s">
        <v>12</v>
      </c>
      <c r="L52" s="355"/>
      <c r="M52" s="22" t="s">
        <v>14</v>
      </c>
      <c r="N52" s="22">
        <v>1</v>
      </c>
      <c r="O52" s="15" t="s">
        <v>19</v>
      </c>
      <c r="P52" s="17">
        <v>2567</v>
      </c>
    </row>
    <row r="53" spans="1:16" ht="24.6" customHeight="1" x14ac:dyDescent="0.4">
      <c r="A53" s="577">
        <v>23</v>
      </c>
      <c r="B53" s="365" t="s">
        <v>337</v>
      </c>
      <c r="C53" s="567">
        <v>16311.34</v>
      </c>
      <c r="D53" s="344" t="s">
        <v>12</v>
      </c>
      <c r="E53" s="567">
        <f>C53</f>
        <v>16311.34</v>
      </c>
      <c r="F53" s="348" t="s">
        <v>12</v>
      </c>
      <c r="G53" s="350" t="s">
        <v>13</v>
      </c>
      <c r="H53" s="360" t="s">
        <v>341</v>
      </c>
      <c r="I53" s="361"/>
      <c r="J53" s="360" t="s">
        <v>341</v>
      </c>
      <c r="K53" s="361"/>
      <c r="L53" s="354" t="s">
        <v>480</v>
      </c>
      <c r="M53" s="338" t="s">
        <v>300</v>
      </c>
      <c r="N53" s="339"/>
      <c r="O53" s="15">
        <v>4</v>
      </c>
      <c r="P53" s="17">
        <v>2568</v>
      </c>
    </row>
    <row r="54" spans="1:16" ht="24.6" customHeight="1" x14ac:dyDescent="0.4">
      <c r="A54" s="375"/>
      <c r="B54" s="366"/>
      <c r="C54" s="568"/>
      <c r="D54" s="345"/>
      <c r="E54" s="568"/>
      <c r="F54" s="349"/>
      <c r="G54" s="351"/>
      <c r="H54" s="23">
        <f>E53</f>
        <v>16311.34</v>
      </c>
      <c r="I54" s="21" t="s">
        <v>12</v>
      </c>
      <c r="J54" s="23">
        <f>E53</f>
        <v>16311.34</v>
      </c>
      <c r="K54" s="21" t="s">
        <v>12</v>
      </c>
      <c r="L54" s="355"/>
      <c r="M54" s="22" t="s">
        <v>14</v>
      </c>
      <c r="N54" s="22">
        <v>1</v>
      </c>
      <c r="O54" s="15" t="s">
        <v>19</v>
      </c>
      <c r="P54" s="17">
        <v>2567</v>
      </c>
    </row>
    <row r="55" spans="1:16" ht="24.6" customHeight="1" x14ac:dyDescent="0.4">
      <c r="A55" s="577">
        <v>24</v>
      </c>
      <c r="B55" s="365" t="s">
        <v>342</v>
      </c>
      <c r="C55" s="567">
        <v>16390.91</v>
      </c>
      <c r="D55" s="344" t="s">
        <v>12</v>
      </c>
      <c r="E55" s="567">
        <f>C55</f>
        <v>16390.91</v>
      </c>
      <c r="F55" s="348" t="s">
        <v>12</v>
      </c>
      <c r="G55" s="350" t="s">
        <v>13</v>
      </c>
      <c r="H55" s="360" t="s">
        <v>343</v>
      </c>
      <c r="I55" s="361"/>
      <c r="J55" s="360" t="s">
        <v>343</v>
      </c>
      <c r="K55" s="361"/>
      <c r="L55" s="354" t="s">
        <v>482</v>
      </c>
      <c r="M55" s="338" t="s">
        <v>300</v>
      </c>
      <c r="N55" s="339"/>
      <c r="O55" s="15">
        <v>5</v>
      </c>
      <c r="P55" s="17">
        <v>2568</v>
      </c>
    </row>
    <row r="56" spans="1:16" ht="24.6" customHeight="1" x14ac:dyDescent="0.4">
      <c r="A56" s="375"/>
      <c r="B56" s="366"/>
      <c r="C56" s="568"/>
      <c r="D56" s="345"/>
      <c r="E56" s="568"/>
      <c r="F56" s="349"/>
      <c r="G56" s="351"/>
      <c r="H56" s="23">
        <f>E55</f>
        <v>16390.91</v>
      </c>
      <c r="I56" s="21" t="s">
        <v>12</v>
      </c>
      <c r="J56" s="23">
        <f>H56</f>
        <v>16390.91</v>
      </c>
      <c r="K56" s="21" t="s">
        <v>12</v>
      </c>
      <c r="L56" s="355"/>
      <c r="M56" s="22" t="s">
        <v>14</v>
      </c>
      <c r="N56" s="22">
        <v>1</v>
      </c>
      <c r="O56" s="15" t="s">
        <v>19</v>
      </c>
      <c r="P56" s="17">
        <v>2567</v>
      </c>
    </row>
    <row r="57" spans="1:16" ht="24.6" customHeight="1" x14ac:dyDescent="0.4">
      <c r="A57" s="577">
        <v>25</v>
      </c>
      <c r="B57" s="527" t="s">
        <v>344</v>
      </c>
      <c r="C57" s="567">
        <v>15913.5</v>
      </c>
      <c r="D57" s="344" t="s">
        <v>12</v>
      </c>
      <c r="E57" s="567">
        <f>C57</f>
        <v>15913.5</v>
      </c>
      <c r="F57" s="348" t="s">
        <v>12</v>
      </c>
      <c r="G57" s="350" t="s">
        <v>13</v>
      </c>
      <c r="H57" s="360" t="s">
        <v>345</v>
      </c>
      <c r="I57" s="361"/>
      <c r="J57" s="360" t="s">
        <v>345</v>
      </c>
      <c r="K57" s="361"/>
      <c r="L57" s="354" t="s">
        <v>483</v>
      </c>
      <c r="M57" s="338" t="s">
        <v>300</v>
      </c>
      <c r="N57" s="339"/>
      <c r="O57" s="15">
        <v>6</v>
      </c>
      <c r="P57" s="17">
        <v>2568</v>
      </c>
    </row>
    <row r="58" spans="1:16" ht="24.6" customHeight="1" x14ac:dyDescent="0.4">
      <c r="A58" s="375"/>
      <c r="B58" s="528"/>
      <c r="C58" s="568"/>
      <c r="D58" s="345"/>
      <c r="E58" s="568"/>
      <c r="F58" s="349"/>
      <c r="G58" s="351"/>
      <c r="H58" s="23">
        <f>E57</f>
        <v>15913.5</v>
      </c>
      <c r="I58" s="21" t="s">
        <v>12</v>
      </c>
      <c r="J58" s="23">
        <f>H58</f>
        <v>15913.5</v>
      </c>
      <c r="K58" s="21" t="s">
        <v>12</v>
      </c>
      <c r="L58" s="355"/>
      <c r="M58" s="22" t="s">
        <v>14</v>
      </c>
      <c r="N58" s="22">
        <v>1</v>
      </c>
      <c r="O58" s="15" t="s">
        <v>19</v>
      </c>
      <c r="P58" s="17">
        <v>2567</v>
      </c>
    </row>
    <row r="59" spans="1:16" ht="24.6" customHeight="1" x14ac:dyDescent="0.4">
      <c r="A59" s="577">
        <v>26</v>
      </c>
      <c r="B59" s="365" t="s">
        <v>340</v>
      </c>
      <c r="C59" s="567">
        <v>18540</v>
      </c>
      <c r="D59" s="344" t="s">
        <v>12</v>
      </c>
      <c r="E59" s="567">
        <f>C59</f>
        <v>18540</v>
      </c>
      <c r="F59" s="348" t="s">
        <v>12</v>
      </c>
      <c r="G59" s="350" t="s">
        <v>13</v>
      </c>
      <c r="H59" s="360" t="s">
        <v>346</v>
      </c>
      <c r="I59" s="361"/>
      <c r="J59" s="360" t="s">
        <v>346</v>
      </c>
      <c r="K59" s="361"/>
      <c r="L59" s="354" t="s">
        <v>486</v>
      </c>
      <c r="M59" s="338" t="s">
        <v>300</v>
      </c>
      <c r="N59" s="339"/>
      <c r="O59" s="15">
        <v>7</v>
      </c>
      <c r="P59" s="17">
        <v>2568</v>
      </c>
    </row>
    <row r="60" spans="1:16" ht="24.6" customHeight="1" x14ac:dyDescent="0.4">
      <c r="A60" s="375"/>
      <c r="B60" s="366"/>
      <c r="C60" s="568"/>
      <c r="D60" s="345"/>
      <c r="E60" s="568"/>
      <c r="F60" s="349"/>
      <c r="G60" s="351"/>
      <c r="H60" s="23">
        <f>E59</f>
        <v>18540</v>
      </c>
      <c r="I60" s="21" t="s">
        <v>12</v>
      </c>
      <c r="J60" s="23">
        <f>H60</f>
        <v>18540</v>
      </c>
      <c r="K60" s="21" t="s">
        <v>12</v>
      </c>
      <c r="L60" s="355"/>
      <c r="M60" s="22" t="s">
        <v>14</v>
      </c>
      <c r="N60" s="22">
        <v>1</v>
      </c>
      <c r="O60" s="15" t="s">
        <v>19</v>
      </c>
      <c r="P60" s="17">
        <v>2567</v>
      </c>
    </row>
    <row r="61" spans="1:16" ht="24.6" customHeight="1" x14ac:dyDescent="0.4">
      <c r="A61" s="577">
        <v>27</v>
      </c>
      <c r="B61" s="365" t="s">
        <v>347</v>
      </c>
      <c r="C61" s="567">
        <v>15450</v>
      </c>
      <c r="D61" s="344" t="s">
        <v>12</v>
      </c>
      <c r="E61" s="567">
        <v>15450</v>
      </c>
      <c r="F61" s="348" t="s">
        <v>12</v>
      </c>
      <c r="G61" s="350" t="s">
        <v>13</v>
      </c>
      <c r="H61" s="360" t="s">
        <v>348</v>
      </c>
      <c r="I61" s="361"/>
      <c r="J61" s="360" t="s">
        <v>348</v>
      </c>
      <c r="K61" s="361"/>
      <c r="L61" s="354" t="s">
        <v>489</v>
      </c>
      <c r="M61" s="338" t="s">
        <v>300</v>
      </c>
      <c r="N61" s="339"/>
      <c r="O61" s="15">
        <v>8</v>
      </c>
      <c r="P61" s="17">
        <v>2568</v>
      </c>
    </row>
    <row r="62" spans="1:16" ht="24.6" customHeight="1" x14ac:dyDescent="0.4">
      <c r="A62" s="375"/>
      <c r="B62" s="366"/>
      <c r="C62" s="568"/>
      <c r="D62" s="345"/>
      <c r="E62" s="568"/>
      <c r="F62" s="349"/>
      <c r="G62" s="351"/>
      <c r="H62" s="23">
        <f>E61</f>
        <v>15450</v>
      </c>
      <c r="I62" s="21" t="s">
        <v>12</v>
      </c>
      <c r="J62" s="23">
        <f>H62</f>
        <v>15450</v>
      </c>
      <c r="K62" s="21" t="s">
        <v>12</v>
      </c>
      <c r="L62" s="355"/>
      <c r="M62" s="22" t="s">
        <v>14</v>
      </c>
      <c r="N62" s="22">
        <v>1</v>
      </c>
      <c r="O62" s="15" t="s">
        <v>19</v>
      </c>
      <c r="P62" s="17">
        <v>2567</v>
      </c>
    </row>
    <row r="63" spans="1:16" ht="24.6" customHeight="1" x14ac:dyDescent="0.4">
      <c r="A63" s="577">
        <v>28</v>
      </c>
      <c r="B63" s="365" t="s">
        <v>349</v>
      </c>
      <c r="C63" s="567">
        <v>15225</v>
      </c>
      <c r="D63" s="344" t="s">
        <v>12</v>
      </c>
      <c r="E63" s="567">
        <f>C63</f>
        <v>15225</v>
      </c>
      <c r="F63" s="348" t="s">
        <v>12</v>
      </c>
      <c r="G63" s="350" t="s">
        <v>13</v>
      </c>
      <c r="H63" s="360" t="s">
        <v>350</v>
      </c>
      <c r="I63" s="361"/>
      <c r="J63" s="360" t="s">
        <v>350</v>
      </c>
      <c r="K63" s="361"/>
      <c r="L63" s="354" t="s">
        <v>492</v>
      </c>
      <c r="M63" s="338" t="s">
        <v>300</v>
      </c>
      <c r="N63" s="339"/>
      <c r="O63" s="15">
        <v>9</v>
      </c>
      <c r="P63" s="17">
        <v>2568</v>
      </c>
    </row>
    <row r="64" spans="1:16" ht="24.6" customHeight="1" x14ac:dyDescent="0.4">
      <c r="A64" s="375"/>
      <c r="B64" s="366"/>
      <c r="C64" s="568"/>
      <c r="D64" s="345"/>
      <c r="E64" s="568"/>
      <c r="F64" s="349"/>
      <c r="G64" s="351"/>
      <c r="H64" s="23">
        <f>E63</f>
        <v>15225</v>
      </c>
      <c r="I64" s="21" t="s">
        <v>12</v>
      </c>
      <c r="J64" s="23">
        <f>H64</f>
        <v>15225</v>
      </c>
      <c r="K64" s="21" t="s">
        <v>12</v>
      </c>
      <c r="L64" s="355"/>
      <c r="M64" s="22" t="s">
        <v>14</v>
      </c>
      <c r="N64" s="22">
        <v>1</v>
      </c>
      <c r="O64" s="15" t="s">
        <v>19</v>
      </c>
      <c r="P64" s="17">
        <v>2567</v>
      </c>
    </row>
    <row r="65" spans="1:16" ht="24.6" customHeight="1" x14ac:dyDescent="0.4">
      <c r="A65" s="577">
        <v>29</v>
      </c>
      <c r="B65" s="365" t="s">
        <v>351</v>
      </c>
      <c r="C65" s="567">
        <v>18000</v>
      </c>
      <c r="D65" s="344" t="s">
        <v>12</v>
      </c>
      <c r="E65" s="567">
        <f>C65</f>
        <v>18000</v>
      </c>
      <c r="F65" s="348" t="s">
        <v>12</v>
      </c>
      <c r="G65" s="350" t="s">
        <v>13</v>
      </c>
      <c r="H65" s="360" t="s">
        <v>352</v>
      </c>
      <c r="I65" s="361"/>
      <c r="J65" s="360" t="s">
        <v>352</v>
      </c>
      <c r="K65" s="361"/>
      <c r="L65" s="354" t="s">
        <v>496</v>
      </c>
      <c r="M65" s="338" t="s">
        <v>300</v>
      </c>
      <c r="N65" s="339"/>
      <c r="O65" s="15">
        <v>10</v>
      </c>
      <c r="P65" s="17">
        <v>2568</v>
      </c>
    </row>
    <row r="66" spans="1:16" ht="24.6" customHeight="1" x14ac:dyDescent="0.4">
      <c r="A66" s="375"/>
      <c r="B66" s="366"/>
      <c r="C66" s="568"/>
      <c r="D66" s="345"/>
      <c r="E66" s="568"/>
      <c r="F66" s="349"/>
      <c r="G66" s="351"/>
      <c r="H66" s="23">
        <f>E65</f>
        <v>18000</v>
      </c>
      <c r="I66" s="21" t="s">
        <v>12</v>
      </c>
      <c r="J66" s="23">
        <f>H66</f>
        <v>18000</v>
      </c>
      <c r="K66" s="21" t="s">
        <v>12</v>
      </c>
      <c r="L66" s="355"/>
      <c r="M66" s="22" t="s">
        <v>14</v>
      </c>
      <c r="N66" s="22">
        <v>1</v>
      </c>
      <c r="O66" s="15" t="s">
        <v>19</v>
      </c>
      <c r="P66" s="17">
        <v>2567</v>
      </c>
    </row>
    <row r="67" spans="1:16" ht="24.6" customHeight="1" x14ac:dyDescent="0.4">
      <c r="A67" s="577">
        <v>30</v>
      </c>
      <c r="B67" s="365" t="s">
        <v>351</v>
      </c>
      <c r="C67" s="567">
        <v>18000</v>
      </c>
      <c r="D67" s="344" t="s">
        <v>12</v>
      </c>
      <c r="E67" s="567">
        <v>18000</v>
      </c>
      <c r="F67" s="348" t="s">
        <v>12</v>
      </c>
      <c r="G67" s="350" t="s">
        <v>13</v>
      </c>
      <c r="H67" s="360" t="s">
        <v>353</v>
      </c>
      <c r="I67" s="361"/>
      <c r="J67" s="360" t="s">
        <v>353</v>
      </c>
      <c r="K67" s="361"/>
      <c r="L67" s="354" t="s">
        <v>497</v>
      </c>
      <c r="M67" s="338" t="s">
        <v>300</v>
      </c>
      <c r="N67" s="339"/>
      <c r="O67" s="15">
        <v>11</v>
      </c>
      <c r="P67" s="17">
        <v>2568</v>
      </c>
    </row>
    <row r="68" spans="1:16" ht="24.6" customHeight="1" x14ac:dyDescent="0.4">
      <c r="A68" s="375"/>
      <c r="B68" s="366"/>
      <c r="C68" s="568"/>
      <c r="D68" s="345"/>
      <c r="E68" s="568"/>
      <c r="F68" s="349"/>
      <c r="G68" s="351"/>
      <c r="H68" s="23">
        <f>E67</f>
        <v>18000</v>
      </c>
      <c r="I68" s="21" t="s">
        <v>12</v>
      </c>
      <c r="J68" s="23">
        <f>H68</f>
        <v>18000</v>
      </c>
      <c r="K68" s="21" t="s">
        <v>12</v>
      </c>
      <c r="L68" s="355"/>
      <c r="M68" s="22" t="s">
        <v>14</v>
      </c>
      <c r="N68" s="22">
        <v>1</v>
      </c>
      <c r="O68" s="15" t="s">
        <v>19</v>
      </c>
      <c r="P68" s="17">
        <v>2567</v>
      </c>
    </row>
    <row r="69" spans="1:16" ht="24.6" customHeight="1" x14ac:dyDescent="0.4">
      <c r="A69" s="577">
        <v>31</v>
      </c>
      <c r="B69" s="365" t="s">
        <v>351</v>
      </c>
      <c r="C69" s="567">
        <v>18260.650000000001</v>
      </c>
      <c r="D69" s="344" t="s">
        <v>12</v>
      </c>
      <c r="E69" s="567">
        <f>C69</f>
        <v>18260.650000000001</v>
      </c>
      <c r="F69" s="348" t="s">
        <v>12</v>
      </c>
      <c r="G69" s="350" t="s">
        <v>13</v>
      </c>
      <c r="H69" s="360" t="s">
        <v>355</v>
      </c>
      <c r="I69" s="361"/>
      <c r="J69" s="360" t="s">
        <v>355</v>
      </c>
      <c r="K69" s="361"/>
      <c r="L69" s="354" t="s">
        <v>564</v>
      </c>
      <c r="M69" s="338" t="s">
        <v>300</v>
      </c>
      <c r="N69" s="339"/>
      <c r="O69" s="15">
        <v>13</v>
      </c>
      <c r="P69" s="17">
        <v>2568</v>
      </c>
    </row>
    <row r="70" spans="1:16" ht="24.6" customHeight="1" x14ac:dyDescent="0.4">
      <c r="A70" s="375"/>
      <c r="B70" s="366"/>
      <c r="C70" s="568"/>
      <c r="D70" s="345"/>
      <c r="E70" s="568"/>
      <c r="F70" s="349"/>
      <c r="G70" s="351"/>
      <c r="H70" s="23">
        <f>E69</f>
        <v>18260.650000000001</v>
      </c>
      <c r="I70" s="21" t="s">
        <v>12</v>
      </c>
      <c r="J70" s="23">
        <f>H70</f>
        <v>18260.650000000001</v>
      </c>
      <c r="K70" s="21" t="s">
        <v>12</v>
      </c>
      <c r="L70" s="355"/>
      <c r="M70" s="22" t="s">
        <v>14</v>
      </c>
      <c r="N70" s="22">
        <v>1</v>
      </c>
      <c r="O70" s="15" t="s">
        <v>19</v>
      </c>
      <c r="P70" s="17">
        <v>2567</v>
      </c>
    </row>
    <row r="71" spans="1:16" ht="24.6" customHeight="1" x14ac:dyDescent="0.4">
      <c r="A71" s="577">
        <v>32</v>
      </c>
      <c r="B71" s="365" t="s">
        <v>356</v>
      </c>
      <c r="C71" s="567">
        <v>18172.86</v>
      </c>
      <c r="D71" s="344" t="s">
        <v>12</v>
      </c>
      <c r="E71" s="567">
        <f>C71</f>
        <v>18172.86</v>
      </c>
      <c r="F71" s="348" t="s">
        <v>12</v>
      </c>
      <c r="G71" s="350" t="s">
        <v>13</v>
      </c>
      <c r="H71" s="360" t="s">
        <v>357</v>
      </c>
      <c r="I71" s="361"/>
      <c r="J71" s="360" t="s">
        <v>357</v>
      </c>
      <c r="K71" s="361"/>
      <c r="L71" s="354" t="s">
        <v>565</v>
      </c>
      <c r="M71" s="338" t="s">
        <v>300</v>
      </c>
      <c r="N71" s="339"/>
      <c r="O71" s="15">
        <v>14</v>
      </c>
      <c r="P71" s="17">
        <v>2568</v>
      </c>
    </row>
    <row r="72" spans="1:16" ht="24.6" customHeight="1" x14ac:dyDescent="0.4">
      <c r="A72" s="375"/>
      <c r="B72" s="366"/>
      <c r="C72" s="568"/>
      <c r="D72" s="345"/>
      <c r="E72" s="568"/>
      <c r="F72" s="349"/>
      <c r="G72" s="351"/>
      <c r="H72" s="23">
        <f>E71</f>
        <v>18172.86</v>
      </c>
      <c r="I72" s="21" t="s">
        <v>12</v>
      </c>
      <c r="J72" s="23">
        <f>H72</f>
        <v>18172.86</v>
      </c>
      <c r="K72" s="21" t="s">
        <v>12</v>
      </c>
      <c r="L72" s="355"/>
      <c r="M72" s="22" t="s">
        <v>14</v>
      </c>
      <c r="N72" s="22">
        <v>1</v>
      </c>
      <c r="O72" s="15" t="s">
        <v>19</v>
      </c>
      <c r="P72" s="17">
        <v>2567</v>
      </c>
    </row>
    <row r="73" spans="1:16" ht="24.6" customHeight="1" x14ac:dyDescent="0.4">
      <c r="A73" s="577">
        <v>33</v>
      </c>
      <c r="B73" s="365" t="s">
        <v>351</v>
      </c>
      <c r="C73" s="567">
        <v>17212.580000000002</v>
      </c>
      <c r="D73" s="344" t="s">
        <v>12</v>
      </c>
      <c r="E73" s="567">
        <f>C73</f>
        <v>17212.580000000002</v>
      </c>
      <c r="F73" s="348" t="s">
        <v>12</v>
      </c>
      <c r="G73" s="350" t="s">
        <v>13</v>
      </c>
      <c r="H73" s="360" t="s">
        <v>358</v>
      </c>
      <c r="I73" s="361"/>
      <c r="J73" s="360" t="s">
        <v>358</v>
      </c>
      <c r="K73" s="361"/>
      <c r="L73" s="354" t="s">
        <v>566</v>
      </c>
      <c r="M73" s="338" t="s">
        <v>300</v>
      </c>
      <c r="N73" s="339"/>
      <c r="O73" s="15">
        <v>15</v>
      </c>
      <c r="P73" s="17">
        <v>2568</v>
      </c>
    </row>
    <row r="74" spans="1:16" ht="24.6" customHeight="1" x14ac:dyDescent="0.4">
      <c r="A74" s="375"/>
      <c r="B74" s="366"/>
      <c r="C74" s="568"/>
      <c r="D74" s="345"/>
      <c r="E74" s="568"/>
      <c r="F74" s="349"/>
      <c r="G74" s="351"/>
      <c r="H74" s="23">
        <f>E73</f>
        <v>17212.580000000002</v>
      </c>
      <c r="I74" s="21" t="s">
        <v>12</v>
      </c>
      <c r="J74" s="23">
        <f>H74</f>
        <v>17212.580000000002</v>
      </c>
      <c r="K74" s="21" t="s">
        <v>12</v>
      </c>
      <c r="L74" s="355"/>
      <c r="M74" s="22" t="s">
        <v>14</v>
      </c>
      <c r="N74" s="22">
        <v>1</v>
      </c>
      <c r="O74" s="15" t="s">
        <v>19</v>
      </c>
      <c r="P74" s="17">
        <v>2567</v>
      </c>
    </row>
    <row r="75" spans="1:16" ht="24.6" customHeight="1" x14ac:dyDescent="0.4">
      <c r="A75" s="577">
        <v>34</v>
      </c>
      <c r="B75" s="365" t="s">
        <v>351</v>
      </c>
      <c r="C75" s="567">
        <v>14879.03</v>
      </c>
      <c r="D75" s="344" t="s">
        <v>12</v>
      </c>
      <c r="E75" s="567">
        <v>14879.03</v>
      </c>
      <c r="F75" s="348" t="s">
        <v>12</v>
      </c>
      <c r="G75" s="350" t="s">
        <v>13</v>
      </c>
      <c r="H75" s="360" t="s">
        <v>359</v>
      </c>
      <c r="I75" s="361"/>
      <c r="J75" s="360" t="s">
        <v>359</v>
      </c>
      <c r="K75" s="361"/>
      <c r="L75" s="354" t="s">
        <v>567</v>
      </c>
      <c r="M75" s="338" t="s">
        <v>300</v>
      </c>
      <c r="N75" s="339"/>
      <c r="O75" s="15">
        <v>16</v>
      </c>
      <c r="P75" s="17">
        <v>2568</v>
      </c>
    </row>
    <row r="76" spans="1:16" ht="24.6" customHeight="1" x14ac:dyDescent="0.4">
      <c r="A76" s="375"/>
      <c r="B76" s="366"/>
      <c r="C76" s="568"/>
      <c r="D76" s="345"/>
      <c r="E76" s="568"/>
      <c r="F76" s="349"/>
      <c r="G76" s="351"/>
      <c r="H76" s="23">
        <f>E75</f>
        <v>14879.03</v>
      </c>
      <c r="I76" s="21" t="s">
        <v>12</v>
      </c>
      <c r="J76" s="23">
        <f>H76</f>
        <v>14879.03</v>
      </c>
      <c r="K76" s="21" t="s">
        <v>12</v>
      </c>
      <c r="L76" s="355"/>
      <c r="M76" s="22" t="s">
        <v>14</v>
      </c>
      <c r="N76" s="22">
        <v>1</v>
      </c>
      <c r="O76" s="15" t="s">
        <v>19</v>
      </c>
      <c r="P76" s="17">
        <v>2567</v>
      </c>
    </row>
    <row r="77" spans="1:16" ht="24.6" customHeight="1" x14ac:dyDescent="0.4">
      <c r="A77" s="577">
        <v>35</v>
      </c>
      <c r="B77" s="365" t="s">
        <v>755</v>
      </c>
      <c r="C77" s="567">
        <v>15000</v>
      </c>
      <c r="D77" s="344" t="s">
        <v>12</v>
      </c>
      <c r="E77" s="567">
        <f>C77</f>
        <v>15000</v>
      </c>
      <c r="F77" s="348" t="s">
        <v>12</v>
      </c>
      <c r="G77" s="350" t="s">
        <v>13</v>
      </c>
      <c r="H77" s="360" t="s">
        <v>756</v>
      </c>
      <c r="I77" s="361"/>
      <c r="J77" s="360" t="s">
        <v>756</v>
      </c>
      <c r="K77" s="361"/>
      <c r="L77" s="354" t="s">
        <v>568</v>
      </c>
      <c r="M77" s="338" t="s">
        <v>300</v>
      </c>
      <c r="N77" s="339"/>
      <c r="O77" s="15">
        <v>17</v>
      </c>
      <c r="P77" s="17">
        <v>2568</v>
      </c>
    </row>
    <row r="78" spans="1:16" ht="24.6" customHeight="1" x14ac:dyDescent="0.4">
      <c r="A78" s="375"/>
      <c r="B78" s="366"/>
      <c r="C78" s="568"/>
      <c r="D78" s="345"/>
      <c r="E78" s="568"/>
      <c r="F78" s="349"/>
      <c r="G78" s="351"/>
      <c r="H78" s="23">
        <f>E77</f>
        <v>15000</v>
      </c>
      <c r="I78" s="21" t="s">
        <v>12</v>
      </c>
      <c r="J78" s="23">
        <f>H78</f>
        <v>15000</v>
      </c>
      <c r="K78" s="21" t="s">
        <v>12</v>
      </c>
      <c r="L78" s="355"/>
      <c r="M78" s="22" t="s">
        <v>14</v>
      </c>
      <c r="N78" s="22">
        <v>1</v>
      </c>
      <c r="O78" s="15" t="s">
        <v>64</v>
      </c>
      <c r="P78" s="17">
        <v>2568</v>
      </c>
    </row>
    <row r="79" spans="1:16" ht="24.6" customHeight="1" x14ac:dyDescent="0.4">
      <c r="A79" s="577">
        <v>36</v>
      </c>
      <c r="B79" s="578" t="s">
        <v>360</v>
      </c>
      <c r="C79" s="579">
        <v>24637.599999999999</v>
      </c>
      <c r="D79" s="531" t="s">
        <v>12</v>
      </c>
      <c r="E79" s="579">
        <f>C79</f>
        <v>24637.599999999999</v>
      </c>
      <c r="F79" s="595" t="s">
        <v>12</v>
      </c>
      <c r="G79" s="532" t="s">
        <v>13</v>
      </c>
      <c r="H79" s="596" t="s">
        <v>361</v>
      </c>
      <c r="I79" s="597"/>
      <c r="J79" s="596" t="s">
        <v>361</v>
      </c>
      <c r="K79" s="597"/>
      <c r="L79" s="574" t="s">
        <v>568</v>
      </c>
      <c r="M79" s="575" t="s">
        <v>300</v>
      </c>
      <c r="N79" s="576"/>
      <c r="O79" s="22">
        <v>17</v>
      </c>
      <c r="P79" s="140">
        <v>2568</v>
      </c>
    </row>
    <row r="80" spans="1:16" ht="24.6" customHeight="1" x14ac:dyDescent="0.4">
      <c r="A80" s="375"/>
      <c r="B80" s="366"/>
      <c r="C80" s="568"/>
      <c r="D80" s="345"/>
      <c r="E80" s="568"/>
      <c r="F80" s="349"/>
      <c r="G80" s="351"/>
      <c r="H80" s="23">
        <f>E79</f>
        <v>24637.599999999999</v>
      </c>
      <c r="I80" s="21" t="s">
        <v>12</v>
      </c>
      <c r="J80" s="23">
        <f>H80</f>
        <v>24637.599999999999</v>
      </c>
      <c r="K80" s="21" t="s">
        <v>12</v>
      </c>
      <c r="L80" s="355"/>
      <c r="M80" s="22" t="s">
        <v>14</v>
      </c>
      <c r="N80" s="22">
        <v>1</v>
      </c>
      <c r="O80" s="15" t="s">
        <v>19</v>
      </c>
      <c r="P80" s="17">
        <v>2567</v>
      </c>
    </row>
    <row r="81" spans="1:16" ht="24.6" customHeight="1" x14ac:dyDescent="0.4">
      <c r="A81" s="577">
        <v>37</v>
      </c>
      <c r="B81" s="365" t="s">
        <v>360</v>
      </c>
      <c r="C81" s="567">
        <v>15759</v>
      </c>
      <c r="D81" s="344" t="s">
        <v>12</v>
      </c>
      <c r="E81" s="567">
        <f>C81</f>
        <v>15759</v>
      </c>
      <c r="F81" s="348" t="s">
        <v>12</v>
      </c>
      <c r="G81" s="350" t="s">
        <v>13</v>
      </c>
      <c r="H81" s="360" t="s">
        <v>362</v>
      </c>
      <c r="I81" s="361"/>
      <c r="J81" s="360" t="s">
        <v>362</v>
      </c>
      <c r="K81" s="361"/>
      <c r="L81" s="354" t="s">
        <v>569</v>
      </c>
      <c r="M81" s="338" t="s">
        <v>300</v>
      </c>
      <c r="N81" s="339"/>
      <c r="O81" s="15">
        <v>18</v>
      </c>
      <c r="P81" s="17">
        <v>2568</v>
      </c>
    </row>
    <row r="82" spans="1:16" ht="24.6" customHeight="1" x14ac:dyDescent="0.4">
      <c r="A82" s="375"/>
      <c r="B82" s="366"/>
      <c r="C82" s="568"/>
      <c r="D82" s="345"/>
      <c r="E82" s="568"/>
      <c r="F82" s="349"/>
      <c r="G82" s="351"/>
      <c r="H82" s="23">
        <f>E81</f>
        <v>15759</v>
      </c>
      <c r="I82" s="21" t="s">
        <v>12</v>
      </c>
      <c r="J82" s="23">
        <f>E81</f>
        <v>15759</v>
      </c>
      <c r="K82" s="21" t="s">
        <v>12</v>
      </c>
      <c r="L82" s="355"/>
      <c r="M82" s="22" t="s">
        <v>14</v>
      </c>
      <c r="N82" s="22">
        <v>1</v>
      </c>
      <c r="O82" s="15" t="s">
        <v>19</v>
      </c>
      <c r="P82" s="17">
        <v>2567</v>
      </c>
    </row>
    <row r="83" spans="1:16" ht="24.6" customHeight="1" x14ac:dyDescent="0.4">
      <c r="A83" s="577">
        <v>38</v>
      </c>
      <c r="B83" s="365" t="s">
        <v>363</v>
      </c>
      <c r="C83" s="567">
        <v>15952</v>
      </c>
      <c r="D83" s="344" t="s">
        <v>12</v>
      </c>
      <c r="E83" s="567">
        <f>C83</f>
        <v>15952</v>
      </c>
      <c r="F83" s="348" t="s">
        <v>12</v>
      </c>
      <c r="G83" s="350" t="s">
        <v>13</v>
      </c>
      <c r="H83" s="360" t="s">
        <v>364</v>
      </c>
      <c r="I83" s="361"/>
      <c r="J83" s="360" t="s">
        <v>364</v>
      </c>
      <c r="K83" s="361"/>
      <c r="L83" s="354" t="s">
        <v>570</v>
      </c>
      <c r="M83" s="338" t="s">
        <v>300</v>
      </c>
      <c r="N83" s="339"/>
      <c r="O83" s="15">
        <v>429</v>
      </c>
      <c r="P83" s="17">
        <v>2568</v>
      </c>
    </row>
    <row r="84" spans="1:16" ht="24.6" customHeight="1" x14ac:dyDescent="0.4">
      <c r="A84" s="375"/>
      <c r="B84" s="366"/>
      <c r="C84" s="568"/>
      <c r="D84" s="345"/>
      <c r="E84" s="568"/>
      <c r="F84" s="349"/>
      <c r="G84" s="351"/>
      <c r="H84" s="23">
        <f>E83</f>
        <v>15952</v>
      </c>
      <c r="I84" s="21" t="s">
        <v>12</v>
      </c>
      <c r="J84" s="23">
        <f>H84</f>
        <v>15952</v>
      </c>
      <c r="K84" s="21" t="s">
        <v>12</v>
      </c>
      <c r="L84" s="355"/>
      <c r="M84" s="22" t="s">
        <v>14</v>
      </c>
      <c r="N84" s="22">
        <v>1</v>
      </c>
      <c r="O84" s="15" t="s">
        <v>19</v>
      </c>
      <c r="P84" s="17">
        <v>2567</v>
      </c>
    </row>
    <row r="85" spans="1:16" ht="24.6" customHeight="1" x14ac:dyDescent="0.4">
      <c r="A85" s="577">
        <v>39</v>
      </c>
      <c r="B85" s="365" t="s">
        <v>363</v>
      </c>
      <c r="C85" s="567">
        <v>14598</v>
      </c>
      <c r="D85" s="344" t="s">
        <v>12</v>
      </c>
      <c r="E85" s="567">
        <f>C85</f>
        <v>14598</v>
      </c>
      <c r="F85" s="348" t="s">
        <v>12</v>
      </c>
      <c r="G85" s="350" t="s">
        <v>13</v>
      </c>
      <c r="H85" s="360" t="s">
        <v>365</v>
      </c>
      <c r="I85" s="361"/>
      <c r="J85" s="360" t="s">
        <v>365</v>
      </c>
      <c r="K85" s="361"/>
      <c r="L85" s="354" t="s">
        <v>571</v>
      </c>
      <c r="M85" s="338" t="s">
        <v>300</v>
      </c>
      <c r="N85" s="339"/>
      <c r="O85" s="15">
        <v>430</v>
      </c>
      <c r="P85" s="17">
        <v>2568</v>
      </c>
    </row>
    <row r="86" spans="1:16" ht="24.6" customHeight="1" x14ac:dyDescent="0.4">
      <c r="A86" s="375"/>
      <c r="B86" s="366"/>
      <c r="C86" s="568"/>
      <c r="D86" s="345"/>
      <c r="E86" s="568"/>
      <c r="F86" s="349"/>
      <c r="G86" s="351"/>
      <c r="H86" s="23">
        <f>E85</f>
        <v>14598</v>
      </c>
      <c r="I86" s="21" t="s">
        <v>12</v>
      </c>
      <c r="J86" s="23">
        <f>H86</f>
        <v>14598</v>
      </c>
      <c r="K86" s="21" t="s">
        <v>12</v>
      </c>
      <c r="L86" s="355"/>
      <c r="M86" s="22" t="s">
        <v>14</v>
      </c>
      <c r="N86" s="22">
        <v>1</v>
      </c>
      <c r="O86" s="15" t="s">
        <v>19</v>
      </c>
      <c r="P86" s="17">
        <v>2567</v>
      </c>
    </row>
    <row r="87" spans="1:16" ht="24.6" customHeight="1" x14ac:dyDescent="0.4">
      <c r="A87" s="577">
        <v>40</v>
      </c>
      <c r="B87" s="365" t="s">
        <v>363</v>
      </c>
      <c r="C87" s="567">
        <v>14173</v>
      </c>
      <c r="D87" s="344" t="s">
        <v>12</v>
      </c>
      <c r="E87" s="567">
        <f>C87</f>
        <v>14173</v>
      </c>
      <c r="F87" s="348" t="s">
        <v>12</v>
      </c>
      <c r="G87" s="350" t="s">
        <v>13</v>
      </c>
      <c r="H87" s="360" t="s">
        <v>366</v>
      </c>
      <c r="I87" s="361"/>
      <c r="J87" s="360" t="s">
        <v>366</v>
      </c>
      <c r="K87" s="361"/>
      <c r="L87" s="354" t="s">
        <v>572</v>
      </c>
      <c r="M87" s="338" t="s">
        <v>300</v>
      </c>
      <c r="N87" s="339"/>
      <c r="O87" s="15">
        <v>431</v>
      </c>
      <c r="P87" s="17">
        <v>2568</v>
      </c>
    </row>
    <row r="88" spans="1:16" ht="24.6" customHeight="1" x14ac:dyDescent="0.4">
      <c r="A88" s="375"/>
      <c r="B88" s="366"/>
      <c r="C88" s="568"/>
      <c r="D88" s="345"/>
      <c r="E88" s="568"/>
      <c r="F88" s="349"/>
      <c r="G88" s="351"/>
      <c r="H88" s="23">
        <f>E87</f>
        <v>14173</v>
      </c>
      <c r="I88" s="21" t="s">
        <v>12</v>
      </c>
      <c r="J88" s="23">
        <f>H88</f>
        <v>14173</v>
      </c>
      <c r="K88" s="21" t="s">
        <v>12</v>
      </c>
      <c r="L88" s="355"/>
      <c r="M88" s="22" t="s">
        <v>14</v>
      </c>
      <c r="N88" s="22">
        <v>1</v>
      </c>
      <c r="O88" s="15" t="s">
        <v>19</v>
      </c>
      <c r="P88" s="17">
        <v>2567</v>
      </c>
    </row>
    <row r="89" spans="1:16" ht="24.6" customHeight="1" x14ac:dyDescent="0.4">
      <c r="A89" s="577">
        <v>41</v>
      </c>
      <c r="B89" s="365" t="s">
        <v>368</v>
      </c>
      <c r="C89" s="567">
        <v>13880</v>
      </c>
      <c r="D89" s="344" t="s">
        <v>12</v>
      </c>
      <c r="E89" s="567">
        <f>C89</f>
        <v>13880</v>
      </c>
      <c r="F89" s="348" t="s">
        <v>12</v>
      </c>
      <c r="G89" s="350" t="s">
        <v>13</v>
      </c>
      <c r="H89" s="360" t="s">
        <v>367</v>
      </c>
      <c r="I89" s="361"/>
      <c r="J89" s="360" t="s">
        <v>367</v>
      </c>
      <c r="K89" s="361"/>
      <c r="L89" s="354" t="s">
        <v>573</v>
      </c>
      <c r="M89" s="338" t="s">
        <v>300</v>
      </c>
      <c r="N89" s="339"/>
      <c r="O89" s="15">
        <v>432</v>
      </c>
      <c r="P89" s="17">
        <v>2568</v>
      </c>
    </row>
    <row r="90" spans="1:16" ht="24.6" customHeight="1" x14ac:dyDescent="0.4">
      <c r="A90" s="375"/>
      <c r="B90" s="366"/>
      <c r="C90" s="568"/>
      <c r="D90" s="345"/>
      <c r="E90" s="568"/>
      <c r="F90" s="349"/>
      <c r="G90" s="351"/>
      <c r="H90" s="23">
        <f>E89</f>
        <v>13880</v>
      </c>
      <c r="I90" s="21" t="s">
        <v>12</v>
      </c>
      <c r="J90" s="23">
        <f>H90</f>
        <v>13880</v>
      </c>
      <c r="K90" s="21" t="s">
        <v>12</v>
      </c>
      <c r="L90" s="355"/>
      <c r="M90" s="22" t="s">
        <v>14</v>
      </c>
      <c r="N90" s="22">
        <v>1</v>
      </c>
      <c r="O90" s="15" t="s">
        <v>19</v>
      </c>
      <c r="P90" s="17">
        <v>2567</v>
      </c>
    </row>
    <row r="91" spans="1:16" ht="24.6" customHeight="1" x14ac:dyDescent="0.4">
      <c r="A91" s="577">
        <v>42</v>
      </c>
      <c r="B91" s="365" t="s">
        <v>368</v>
      </c>
      <c r="C91" s="567">
        <v>13147</v>
      </c>
      <c r="D91" s="344" t="s">
        <v>12</v>
      </c>
      <c r="E91" s="567">
        <f>C91</f>
        <v>13147</v>
      </c>
      <c r="F91" s="348" t="s">
        <v>12</v>
      </c>
      <c r="G91" s="350" t="s">
        <v>13</v>
      </c>
      <c r="H91" s="360" t="s">
        <v>369</v>
      </c>
      <c r="I91" s="361"/>
      <c r="J91" s="360" t="s">
        <v>369</v>
      </c>
      <c r="K91" s="361"/>
      <c r="L91" s="354" t="s">
        <v>574</v>
      </c>
      <c r="M91" s="338" t="s">
        <v>300</v>
      </c>
      <c r="N91" s="339"/>
      <c r="O91" s="15">
        <v>433</v>
      </c>
      <c r="P91" s="17">
        <v>2568</v>
      </c>
    </row>
    <row r="92" spans="1:16" ht="24.6" customHeight="1" x14ac:dyDescent="0.4">
      <c r="A92" s="375"/>
      <c r="B92" s="366"/>
      <c r="C92" s="568"/>
      <c r="D92" s="345"/>
      <c r="E92" s="568"/>
      <c r="F92" s="349"/>
      <c r="G92" s="351"/>
      <c r="H92" s="23">
        <f>E91</f>
        <v>13147</v>
      </c>
      <c r="I92" s="21" t="s">
        <v>12</v>
      </c>
      <c r="J92" s="23">
        <f>H92</f>
        <v>13147</v>
      </c>
      <c r="K92" s="21" t="s">
        <v>12</v>
      </c>
      <c r="L92" s="355"/>
      <c r="M92" s="22" t="s">
        <v>14</v>
      </c>
      <c r="N92" s="22">
        <v>1</v>
      </c>
      <c r="O92" s="15" t="s">
        <v>19</v>
      </c>
      <c r="P92" s="17">
        <v>2567</v>
      </c>
    </row>
    <row r="93" spans="1:16" ht="24.6" customHeight="1" x14ac:dyDescent="0.4">
      <c r="A93" s="577">
        <v>43</v>
      </c>
      <c r="B93" s="365" t="s">
        <v>368</v>
      </c>
      <c r="C93" s="567">
        <v>11177</v>
      </c>
      <c r="D93" s="344" t="s">
        <v>12</v>
      </c>
      <c r="E93" s="567">
        <f>C93</f>
        <v>11177</v>
      </c>
      <c r="F93" s="348" t="s">
        <v>12</v>
      </c>
      <c r="G93" s="350" t="s">
        <v>13</v>
      </c>
      <c r="H93" s="360" t="s">
        <v>370</v>
      </c>
      <c r="I93" s="361"/>
      <c r="J93" s="360" t="s">
        <v>370</v>
      </c>
      <c r="K93" s="361"/>
      <c r="L93" s="354" t="s">
        <v>575</v>
      </c>
      <c r="M93" s="338" t="s">
        <v>300</v>
      </c>
      <c r="N93" s="339"/>
      <c r="O93" s="15">
        <v>434</v>
      </c>
      <c r="P93" s="17">
        <v>2568</v>
      </c>
    </row>
    <row r="94" spans="1:16" ht="24.6" customHeight="1" x14ac:dyDescent="0.4">
      <c r="A94" s="375"/>
      <c r="B94" s="366"/>
      <c r="C94" s="568"/>
      <c r="D94" s="345"/>
      <c r="E94" s="568"/>
      <c r="F94" s="349"/>
      <c r="G94" s="351"/>
      <c r="H94" s="23">
        <f>E93</f>
        <v>11177</v>
      </c>
      <c r="I94" s="21" t="s">
        <v>12</v>
      </c>
      <c r="J94" s="23">
        <f>H94</f>
        <v>11177</v>
      </c>
      <c r="K94" s="21" t="s">
        <v>12</v>
      </c>
      <c r="L94" s="355"/>
      <c r="M94" s="22" t="s">
        <v>14</v>
      </c>
      <c r="N94" s="22">
        <v>1</v>
      </c>
      <c r="O94" s="15" t="s">
        <v>19</v>
      </c>
      <c r="P94" s="17">
        <v>2567</v>
      </c>
    </row>
    <row r="95" spans="1:16" ht="24.6" customHeight="1" x14ac:dyDescent="0.4">
      <c r="A95" s="577">
        <v>44</v>
      </c>
      <c r="B95" s="365" t="s">
        <v>371</v>
      </c>
      <c r="C95" s="567">
        <v>14093</v>
      </c>
      <c r="D95" s="344" t="s">
        <v>12</v>
      </c>
      <c r="E95" s="567">
        <f>C95</f>
        <v>14093</v>
      </c>
      <c r="F95" s="348" t="s">
        <v>12</v>
      </c>
      <c r="G95" s="350" t="s">
        <v>13</v>
      </c>
      <c r="H95" s="360" t="s">
        <v>372</v>
      </c>
      <c r="I95" s="361"/>
      <c r="J95" s="360" t="s">
        <v>372</v>
      </c>
      <c r="K95" s="361"/>
      <c r="L95" s="354" t="s">
        <v>576</v>
      </c>
      <c r="M95" s="338" t="s">
        <v>300</v>
      </c>
      <c r="N95" s="339"/>
      <c r="O95" s="15">
        <v>435</v>
      </c>
      <c r="P95" s="17">
        <v>2568</v>
      </c>
    </row>
    <row r="96" spans="1:16" ht="24.6" customHeight="1" x14ac:dyDescent="0.4">
      <c r="A96" s="375"/>
      <c r="B96" s="366"/>
      <c r="C96" s="568"/>
      <c r="D96" s="345"/>
      <c r="E96" s="568"/>
      <c r="F96" s="349"/>
      <c r="G96" s="351"/>
      <c r="H96" s="23">
        <f>E95</f>
        <v>14093</v>
      </c>
      <c r="I96" s="21" t="s">
        <v>12</v>
      </c>
      <c r="J96" s="23">
        <f>H96</f>
        <v>14093</v>
      </c>
      <c r="K96" s="21" t="s">
        <v>12</v>
      </c>
      <c r="L96" s="355"/>
      <c r="M96" s="22" t="s">
        <v>14</v>
      </c>
      <c r="N96" s="22">
        <v>1</v>
      </c>
      <c r="O96" s="15" t="s">
        <v>19</v>
      </c>
      <c r="P96" s="17">
        <v>2567</v>
      </c>
    </row>
    <row r="97" spans="1:16" ht="24.6" customHeight="1" x14ac:dyDescent="0.4">
      <c r="A97" s="577">
        <v>45</v>
      </c>
      <c r="B97" s="365" t="s">
        <v>374</v>
      </c>
      <c r="C97" s="567">
        <v>13684</v>
      </c>
      <c r="D97" s="344" t="s">
        <v>12</v>
      </c>
      <c r="E97" s="567">
        <f>C97</f>
        <v>13684</v>
      </c>
      <c r="F97" s="348" t="s">
        <v>12</v>
      </c>
      <c r="G97" s="350" t="s">
        <v>13</v>
      </c>
      <c r="H97" s="360" t="s">
        <v>373</v>
      </c>
      <c r="I97" s="361"/>
      <c r="J97" s="360" t="s">
        <v>373</v>
      </c>
      <c r="K97" s="361"/>
      <c r="L97" s="354" t="s">
        <v>577</v>
      </c>
      <c r="M97" s="338" t="s">
        <v>300</v>
      </c>
      <c r="N97" s="339"/>
      <c r="O97" s="15">
        <v>436</v>
      </c>
      <c r="P97" s="17">
        <v>2568</v>
      </c>
    </row>
    <row r="98" spans="1:16" ht="24.6" customHeight="1" x14ac:dyDescent="0.4">
      <c r="A98" s="375"/>
      <c r="B98" s="366"/>
      <c r="C98" s="568"/>
      <c r="D98" s="345"/>
      <c r="E98" s="568"/>
      <c r="F98" s="349"/>
      <c r="G98" s="351"/>
      <c r="H98" s="23">
        <f>E97</f>
        <v>13684</v>
      </c>
      <c r="I98" s="21" t="s">
        <v>12</v>
      </c>
      <c r="J98" s="23">
        <f>H98</f>
        <v>13684</v>
      </c>
      <c r="K98" s="21" t="s">
        <v>12</v>
      </c>
      <c r="L98" s="355"/>
      <c r="M98" s="22" t="s">
        <v>14</v>
      </c>
      <c r="N98" s="22">
        <v>1</v>
      </c>
      <c r="O98" s="15" t="s">
        <v>19</v>
      </c>
      <c r="P98" s="17">
        <v>2567</v>
      </c>
    </row>
    <row r="99" spans="1:16" ht="24.6" customHeight="1" x14ac:dyDescent="0.4">
      <c r="A99" s="577">
        <v>46</v>
      </c>
      <c r="B99" s="365" t="s">
        <v>368</v>
      </c>
      <c r="C99" s="567">
        <v>13285</v>
      </c>
      <c r="D99" s="344" t="s">
        <v>12</v>
      </c>
      <c r="E99" s="567">
        <f>C99</f>
        <v>13285</v>
      </c>
      <c r="F99" s="348" t="s">
        <v>12</v>
      </c>
      <c r="G99" s="350" t="s">
        <v>13</v>
      </c>
      <c r="H99" s="360" t="s">
        <v>375</v>
      </c>
      <c r="I99" s="361"/>
      <c r="J99" s="360" t="s">
        <v>375</v>
      </c>
      <c r="K99" s="361"/>
      <c r="L99" s="354" t="s">
        <v>578</v>
      </c>
      <c r="M99" s="338" t="s">
        <v>300</v>
      </c>
      <c r="N99" s="339"/>
      <c r="O99" s="15">
        <v>437</v>
      </c>
      <c r="P99" s="17">
        <v>2568</v>
      </c>
    </row>
    <row r="100" spans="1:16" ht="24.6" customHeight="1" x14ac:dyDescent="0.4">
      <c r="A100" s="375"/>
      <c r="B100" s="366"/>
      <c r="C100" s="568"/>
      <c r="D100" s="345"/>
      <c r="E100" s="568"/>
      <c r="F100" s="349"/>
      <c r="G100" s="351"/>
      <c r="H100" s="23">
        <f>E99</f>
        <v>13285</v>
      </c>
      <c r="I100" s="21" t="s">
        <v>12</v>
      </c>
      <c r="J100" s="23">
        <f>H100</f>
        <v>13285</v>
      </c>
      <c r="K100" s="21" t="s">
        <v>12</v>
      </c>
      <c r="L100" s="355"/>
      <c r="M100" s="22" t="s">
        <v>14</v>
      </c>
      <c r="N100" s="22">
        <v>1</v>
      </c>
      <c r="O100" s="15" t="s">
        <v>19</v>
      </c>
      <c r="P100" s="17">
        <v>2567</v>
      </c>
    </row>
    <row r="101" spans="1:16" ht="24.6" customHeight="1" x14ac:dyDescent="0.4">
      <c r="A101" s="577">
        <v>47</v>
      </c>
      <c r="B101" s="365" t="s">
        <v>371</v>
      </c>
      <c r="C101" s="567">
        <v>15450</v>
      </c>
      <c r="D101" s="344" t="s">
        <v>12</v>
      </c>
      <c r="E101" s="567">
        <f>C101</f>
        <v>15450</v>
      </c>
      <c r="F101" s="348" t="s">
        <v>12</v>
      </c>
      <c r="G101" s="350" t="s">
        <v>13</v>
      </c>
      <c r="H101" s="360" t="s">
        <v>376</v>
      </c>
      <c r="I101" s="361"/>
      <c r="J101" s="360" t="s">
        <v>376</v>
      </c>
      <c r="K101" s="361"/>
      <c r="L101" s="354" t="s">
        <v>579</v>
      </c>
      <c r="M101" s="338" t="s">
        <v>300</v>
      </c>
      <c r="N101" s="339"/>
      <c r="O101" s="15">
        <v>438</v>
      </c>
      <c r="P101" s="17">
        <v>2568</v>
      </c>
    </row>
    <row r="102" spans="1:16" ht="24.6" customHeight="1" x14ac:dyDescent="0.4">
      <c r="A102" s="375"/>
      <c r="B102" s="366"/>
      <c r="C102" s="568"/>
      <c r="D102" s="345"/>
      <c r="E102" s="568"/>
      <c r="F102" s="349"/>
      <c r="G102" s="351"/>
      <c r="H102" s="23">
        <f>E101</f>
        <v>15450</v>
      </c>
      <c r="I102" s="21" t="s">
        <v>12</v>
      </c>
      <c r="J102" s="23">
        <f>H102</f>
        <v>15450</v>
      </c>
      <c r="K102" s="21" t="s">
        <v>12</v>
      </c>
      <c r="L102" s="355"/>
      <c r="M102" s="22" t="s">
        <v>14</v>
      </c>
      <c r="N102" s="22">
        <v>1</v>
      </c>
      <c r="O102" s="15" t="s">
        <v>19</v>
      </c>
      <c r="P102" s="17">
        <v>2567</v>
      </c>
    </row>
    <row r="103" spans="1:16" ht="24.6" customHeight="1" x14ac:dyDescent="0.4">
      <c r="A103" s="577">
        <v>48</v>
      </c>
      <c r="B103" s="365" t="s">
        <v>371</v>
      </c>
      <c r="C103" s="567">
        <v>16391</v>
      </c>
      <c r="D103" s="344" t="s">
        <v>12</v>
      </c>
      <c r="E103" s="567">
        <f>C103</f>
        <v>16391</v>
      </c>
      <c r="F103" s="348" t="s">
        <v>12</v>
      </c>
      <c r="G103" s="350" t="s">
        <v>13</v>
      </c>
      <c r="H103" s="360" t="s">
        <v>377</v>
      </c>
      <c r="I103" s="361"/>
      <c r="J103" s="360" t="s">
        <v>377</v>
      </c>
      <c r="K103" s="361"/>
      <c r="L103" s="354" t="s">
        <v>580</v>
      </c>
      <c r="M103" s="338" t="s">
        <v>300</v>
      </c>
      <c r="N103" s="339"/>
      <c r="O103" s="15">
        <v>439</v>
      </c>
      <c r="P103" s="17">
        <v>2568</v>
      </c>
    </row>
    <row r="104" spans="1:16" ht="24.6" customHeight="1" x14ac:dyDescent="0.4">
      <c r="A104" s="375"/>
      <c r="B104" s="366"/>
      <c r="C104" s="568"/>
      <c r="D104" s="345"/>
      <c r="E104" s="568"/>
      <c r="F104" s="349"/>
      <c r="G104" s="351"/>
      <c r="H104" s="23">
        <f>E103</f>
        <v>16391</v>
      </c>
      <c r="I104" s="21" t="s">
        <v>12</v>
      </c>
      <c r="J104" s="23">
        <f>H104</f>
        <v>16391</v>
      </c>
      <c r="K104" s="21" t="s">
        <v>12</v>
      </c>
      <c r="L104" s="355"/>
      <c r="M104" s="22" t="s">
        <v>14</v>
      </c>
      <c r="N104" s="22">
        <v>1</v>
      </c>
      <c r="O104" s="15" t="s">
        <v>19</v>
      </c>
      <c r="P104" s="17">
        <v>2567</v>
      </c>
    </row>
    <row r="105" spans="1:16" ht="24.6" customHeight="1" x14ac:dyDescent="0.4">
      <c r="A105" s="577">
        <v>49</v>
      </c>
      <c r="B105" s="365" t="s">
        <v>371</v>
      </c>
      <c r="C105" s="567">
        <v>15255</v>
      </c>
      <c r="D105" s="344" t="s">
        <v>12</v>
      </c>
      <c r="E105" s="567">
        <f>C105</f>
        <v>15255</v>
      </c>
      <c r="F105" s="348" t="s">
        <v>12</v>
      </c>
      <c r="G105" s="350" t="s">
        <v>13</v>
      </c>
      <c r="H105" s="360" t="s">
        <v>378</v>
      </c>
      <c r="I105" s="361"/>
      <c r="J105" s="360" t="s">
        <v>378</v>
      </c>
      <c r="K105" s="361"/>
      <c r="L105" s="354" t="s">
        <v>581</v>
      </c>
      <c r="M105" s="338" t="s">
        <v>300</v>
      </c>
      <c r="N105" s="339"/>
      <c r="O105" s="15">
        <v>440</v>
      </c>
      <c r="P105" s="17">
        <v>2568</v>
      </c>
    </row>
    <row r="106" spans="1:16" ht="24.6" customHeight="1" x14ac:dyDescent="0.4">
      <c r="A106" s="375"/>
      <c r="B106" s="366"/>
      <c r="C106" s="568"/>
      <c r="D106" s="345"/>
      <c r="E106" s="568"/>
      <c r="F106" s="349"/>
      <c r="G106" s="351"/>
      <c r="H106" s="23">
        <f>E105</f>
        <v>15255</v>
      </c>
      <c r="I106" s="21" t="s">
        <v>12</v>
      </c>
      <c r="J106" s="23">
        <f>H106</f>
        <v>15255</v>
      </c>
      <c r="K106" s="21" t="s">
        <v>12</v>
      </c>
      <c r="L106" s="355"/>
      <c r="M106" s="22" t="s">
        <v>14</v>
      </c>
      <c r="N106" s="22">
        <v>1</v>
      </c>
      <c r="O106" s="15" t="s">
        <v>19</v>
      </c>
      <c r="P106" s="17">
        <v>2567</v>
      </c>
    </row>
    <row r="107" spans="1:16" ht="24.6" customHeight="1" x14ac:dyDescent="0.4">
      <c r="A107" s="577">
        <v>50</v>
      </c>
      <c r="B107" s="365" t="s">
        <v>371</v>
      </c>
      <c r="C107" s="567">
        <v>15450</v>
      </c>
      <c r="D107" s="344" t="s">
        <v>12</v>
      </c>
      <c r="E107" s="567">
        <f>C107</f>
        <v>15450</v>
      </c>
      <c r="F107" s="348" t="s">
        <v>12</v>
      </c>
      <c r="G107" s="350" t="s">
        <v>13</v>
      </c>
      <c r="H107" s="360" t="s">
        <v>379</v>
      </c>
      <c r="I107" s="361"/>
      <c r="J107" s="360" t="s">
        <v>379</v>
      </c>
      <c r="K107" s="361"/>
      <c r="L107" s="354" t="s">
        <v>582</v>
      </c>
      <c r="M107" s="338" t="s">
        <v>300</v>
      </c>
      <c r="N107" s="339"/>
      <c r="O107" s="15">
        <v>441</v>
      </c>
      <c r="P107" s="17">
        <v>2568</v>
      </c>
    </row>
    <row r="108" spans="1:16" ht="24.6" customHeight="1" x14ac:dyDescent="0.4">
      <c r="A108" s="375"/>
      <c r="B108" s="366"/>
      <c r="C108" s="568"/>
      <c r="D108" s="345"/>
      <c r="E108" s="568"/>
      <c r="F108" s="349"/>
      <c r="G108" s="351"/>
      <c r="H108" s="23">
        <f>E107</f>
        <v>15450</v>
      </c>
      <c r="I108" s="21" t="s">
        <v>12</v>
      </c>
      <c r="J108" s="23">
        <f>H108</f>
        <v>15450</v>
      </c>
      <c r="K108" s="21" t="s">
        <v>12</v>
      </c>
      <c r="L108" s="355"/>
      <c r="M108" s="22" t="s">
        <v>14</v>
      </c>
      <c r="N108" s="22">
        <v>1</v>
      </c>
      <c r="O108" s="15" t="s">
        <v>19</v>
      </c>
      <c r="P108" s="17">
        <v>2567</v>
      </c>
    </row>
    <row r="109" spans="1:16" ht="24.6" customHeight="1" x14ac:dyDescent="0.4">
      <c r="A109" s="577">
        <v>51</v>
      </c>
      <c r="B109" s="365" t="s">
        <v>371</v>
      </c>
      <c r="C109" s="567">
        <v>15914</v>
      </c>
      <c r="D109" s="344" t="s">
        <v>12</v>
      </c>
      <c r="E109" s="567">
        <f>C109</f>
        <v>15914</v>
      </c>
      <c r="F109" s="348" t="s">
        <v>12</v>
      </c>
      <c r="G109" s="350" t="s">
        <v>13</v>
      </c>
      <c r="H109" s="360" t="s">
        <v>380</v>
      </c>
      <c r="I109" s="361"/>
      <c r="J109" s="360" t="s">
        <v>380</v>
      </c>
      <c r="K109" s="361"/>
      <c r="L109" s="354" t="s">
        <v>583</v>
      </c>
      <c r="M109" s="338" t="s">
        <v>300</v>
      </c>
      <c r="N109" s="339"/>
      <c r="O109" s="15">
        <v>442</v>
      </c>
      <c r="P109" s="17">
        <v>2568</v>
      </c>
    </row>
    <row r="110" spans="1:16" ht="24.6" customHeight="1" x14ac:dyDescent="0.4">
      <c r="A110" s="375"/>
      <c r="B110" s="366"/>
      <c r="C110" s="568"/>
      <c r="D110" s="345"/>
      <c r="E110" s="568"/>
      <c r="F110" s="349"/>
      <c r="G110" s="351"/>
      <c r="H110" s="23">
        <f>E109</f>
        <v>15914</v>
      </c>
      <c r="I110" s="21" t="s">
        <v>12</v>
      </c>
      <c r="J110" s="23">
        <f>H110</f>
        <v>15914</v>
      </c>
      <c r="K110" s="21" t="s">
        <v>12</v>
      </c>
      <c r="L110" s="355"/>
      <c r="M110" s="22" t="s">
        <v>14</v>
      </c>
      <c r="N110" s="22">
        <v>1</v>
      </c>
      <c r="O110" s="15" t="s">
        <v>19</v>
      </c>
      <c r="P110" s="17">
        <v>2567</v>
      </c>
    </row>
    <row r="111" spans="1:16" ht="24.6" customHeight="1" x14ac:dyDescent="0.4">
      <c r="A111" s="577">
        <v>52</v>
      </c>
      <c r="B111" s="365" t="s">
        <v>371</v>
      </c>
      <c r="C111" s="567">
        <v>15914</v>
      </c>
      <c r="D111" s="344" t="s">
        <v>12</v>
      </c>
      <c r="E111" s="567">
        <f>C111</f>
        <v>15914</v>
      </c>
      <c r="F111" s="348" t="s">
        <v>12</v>
      </c>
      <c r="G111" s="350" t="s">
        <v>13</v>
      </c>
      <c r="H111" s="360" t="s">
        <v>381</v>
      </c>
      <c r="I111" s="361"/>
      <c r="J111" s="360" t="s">
        <v>381</v>
      </c>
      <c r="K111" s="361"/>
      <c r="L111" s="354" t="s">
        <v>584</v>
      </c>
      <c r="M111" s="338" t="s">
        <v>300</v>
      </c>
      <c r="N111" s="339"/>
      <c r="O111" s="15">
        <v>443</v>
      </c>
      <c r="P111" s="17">
        <v>2568</v>
      </c>
    </row>
    <row r="112" spans="1:16" ht="24.6" customHeight="1" x14ac:dyDescent="0.4">
      <c r="A112" s="375"/>
      <c r="B112" s="366"/>
      <c r="C112" s="568"/>
      <c r="D112" s="345"/>
      <c r="E112" s="568"/>
      <c r="F112" s="349"/>
      <c r="G112" s="351"/>
      <c r="H112" s="23">
        <f>E111</f>
        <v>15914</v>
      </c>
      <c r="I112" s="21" t="s">
        <v>12</v>
      </c>
      <c r="J112" s="23">
        <f>H112</f>
        <v>15914</v>
      </c>
      <c r="K112" s="21" t="s">
        <v>12</v>
      </c>
      <c r="L112" s="355"/>
      <c r="M112" s="22" t="s">
        <v>14</v>
      </c>
      <c r="N112" s="22">
        <v>1</v>
      </c>
      <c r="O112" s="15" t="s">
        <v>19</v>
      </c>
      <c r="P112" s="17">
        <v>2567</v>
      </c>
    </row>
    <row r="113" spans="1:16" ht="24.6" customHeight="1" x14ac:dyDescent="0.4">
      <c r="A113" s="577">
        <v>53</v>
      </c>
      <c r="B113" s="365" t="s">
        <v>371</v>
      </c>
      <c r="C113" s="567">
        <v>15836</v>
      </c>
      <c r="D113" s="344" t="s">
        <v>12</v>
      </c>
      <c r="E113" s="567">
        <f>C113</f>
        <v>15836</v>
      </c>
      <c r="F113" s="348" t="s">
        <v>12</v>
      </c>
      <c r="G113" s="350" t="s">
        <v>13</v>
      </c>
      <c r="H113" s="360" t="s">
        <v>382</v>
      </c>
      <c r="I113" s="361"/>
      <c r="J113" s="360" t="s">
        <v>382</v>
      </c>
      <c r="K113" s="361"/>
      <c r="L113" s="354" t="s">
        <v>585</v>
      </c>
      <c r="M113" s="338" t="s">
        <v>300</v>
      </c>
      <c r="N113" s="339"/>
      <c r="O113" s="15">
        <v>444</v>
      </c>
      <c r="P113" s="17">
        <v>2568</v>
      </c>
    </row>
    <row r="114" spans="1:16" ht="24.6" customHeight="1" x14ac:dyDescent="0.4">
      <c r="A114" s="375"/>
      <c r="B114" s="366"/>
      <c r="C114" s="568"/>
      <c r="D114" s="345"/>
      <c r="E114" s="568"/>
      <c r="F114" s="349"/>
      <c r="G114" s="351"/>
      <c r="H114" s="23">
        <f>E113</f>
        <v>15836</v>
      </c>
      <c r="I114" s="21" t="s">
        <v>12</v>
      </c>
      <c r="J114" s="23">
        <f>H114</f>
        <v>15836</v>
      </c>
      <c r="K114" s="21" t="s">
        <v>12</v>
      </c>
      <c r="L114" s="355"/>
      <c r="M114" s="22" t="s">
        <v>14</v>
      </c>
      <c r="N114" s="22">
        <v>1</v>
      </c>
      <c r="O114" s="15" t="s">
        <v>19</v>
      </c>
      <c r="P114" s="17">
        <v>2567</v>
      </c>
    </row>
    <row r="115" spans="1:16" ht="24.6" customHeight="1" x14ac:dyDescent="0.4">
      <c r="A115" s="577">
        <v>54</v>
      </c>
      <c r="B115" s="365" t="s">
        <v>371</v>
      </c>
      <c r="C115" s="567">
        <v>15375</v>
      </c>
      <c r="D115" s="344" t="s">
        <v>12</v>
      </c>
      <c r="E115" s="567">
        <f>C115</f>
        <v>15375</v>
      </c>
      <c r="F115" s="348" t="s">
        <v>12</v>
      </c>
      <c r="G115" s="350" t="s">
        <v>13</v>
      </c>
      <c r="H115" s="360" t="s">
        <v>383</v>
      </c>
      <c r="I115" s="361"/>
      <c r="J115" s="360" t="s">
        <v>383</v>
      </c>
      <c r="K115" s="361"/>
      <c r="L115" s="354" t="s">
        <v>586</v>
      </c>
      <c r="M115" s="338" t="s">
        <v>300</v>
      </c>
      <c r="N115" s="339"/>
      <c r="O115" s="15">
        <v>445</v>
      </c>
      <c r="P115" s="17">
        <v>2568</v>
      </c>
    </row>
    <row r="116" spans="1:16" ht="24.6" customHeight="1" x14ac:dyDescent="0.4">
      <c r="A116" s="375"/>
      <c r="B116" s="366"/>
      <c r="C116" s="568"/>
      <c r="D116" s="345"/>
      <c r="E116" s="568"/>
      <c r="F116" s="349"/>
      <c r="G116" s="351"/>
      <c r="H116" s="23">
        <f>E115</f>
        <v>15375</v>
      </c>
      <c r="I116" s="21" t="s">
        <v>12</v>
      </c>
      <c r="J116" s="23">
        <f>H116</f>
        <v>15375</v>
      </c>
      <c r="K116" s="21" t="s">
        <v>12</v>
      </c>
      <c r="L116" s="355"/>
      <c r="M116" s="22" t="s">
        <v>14</v>
      </c>
      <c r="N116" s="22">
        <v>1</v>
      </c>
      <c r="O116" s="15" t="s">
        <v>19</v>
      </c>
      <c r="P116" s="17">
        <v>2567</v>
      </c>
    </row>
    <row r="117" spans="1:16" ht="24.6" customHeight="1" x14ac:dyDescent="0.4">
      <c r="A117" s="577">
        <v>55</v>
      </c>
      <c r="B117" s="365" t="s">
        <v>371</v>
      </c>
      <c r="C117" s="567">
        <v>15375</v>
      </c>
      <c r="D117" s="344" t="s">
        <v>12</v>
      </c>
      <c r="E117" s="567">
        <f>C117</f>
        <v>15375</v>
      </c>
      <c r="F117" s="348" t="s">
        <v>12</v>
      </c>
      <c r="G117" s="350" t="s">
        <v>13</v>
      </c>
      <c r="H117" s="360" t="s">
        <v>384</v>
      </c>
      <c r="I117" s="361"/>
      <c r="J117" s="360" t="s">
        <v>384</v>
      </c>
      <c r="K117" s="361"/>
      <c r="L117" s="354" t="s">
        <v>587</v>
      </c>
      <c r="M117" s="338" t="s">
        <v>300</v>
      </c>
      <c r="N117" s="339"/>
      <c r="O117" s="15">
        <v>446</v>
      </c>
      <c r="P117" s="17">
        <v>2568</v>
      </c>
    </row>
    <row r="118" spans="1:16" ht="24.6" customHeight="1" x14ac:dyDescent="0.4">
      <c r="A118" s="375"/>
      <c r="B118" s="366"/>
      <c r="C118" s="568"/>
      <c r="D118" s="345"/>
      <c r="E118" s="568"/>
      <c r="F118" s="349"/>
      <c r="G118" s="351"/>
      <c r="H118" s="23">
        <f>E117</f>
        <v>15375</v>
      </c>
      <c r="I118" s="21" t="s">
        <v>12</v>
      </c>
      <c r="J118" s="23">
        <f>H118</f>
        <v>15375</v>
      </c>
      <c r="K118" s="21" t="s">
        <v>12</v>
      </c>
      <c r="L118" s="355"/>
      <c r="M118" s="22" t="s">
        <v>14</v>
      </c>
      <c r="N118" s="22">
        <v>1</v>
      </c>
      <c r="O118" s="15" t="s">
        <v>19</v>
      </c>
      <c r="P118" s="17">
        <v>2567</v>
      </c>
    </row>
    <row r="119" spans="1:16" ht="24.6" customHeight="1" x14ac:dyDescent="0.4">
      <c r="A119" s="577">
        <v>56</v>
      </c>
      <c r="B119" s="365" t="s">
        <v>371</v>
      </c>
      <c r="C119" s="567">
        <v>15000</v>
      </c>
      <c r="D119" s="344" t="s">
        <v>12</v>
      </c>
      <c r="E119" s="567">
        <f>C119</f>
        <v>15000</v>
      </c>
      <c r="F119" s="348" t="s">
        <v>12</v>
      </c>
      <c r="G119" s="350" t="s">
        <v>13</v>
      </c>
      <c r="H119" s="360" t="s">
        <v>385</v>
      </c>
      <c r="I119" s="361"/>
      <c r="J119" s="360" t="s">
        <v>385</v>
      </c>
      <c r="K119" s="361"/>
      <c r="L119" s="354" t="s">
        <v>588</v>
      </c>
      <c r="M119" s="338" t="s">
        <v>300</v>
      </c>
      <c r="N119" s="339"/>
      <c r="O119" s="15">
        <v>447</v>
      </c>
      <c r="P119" s="17">
        <v>2568</v>
      </c>
    </row>
    <row r="120" spans="1:16" ht="24.6" customHeight="1" x14ac:dyDescent="0.4">
      <c r="A120" s="375"/>
      <c r="B120" s="366"/>
      <c r="C120" s="568"/>
      <c r="D120" s="345"/>
      <c r="E120" s="568"/>
      <c r="F120" s="349"/>
      <c r="G120" s="351"/>
      <c r="H120" s="23">
        <f>E119</f>
        <v>15000</v>
      </c>
      <c r="I120" s="21" t="s">
        <v>12</v>
      </c>
      <c r="J120" s="23">
        <f>H120</f>
        <v>15000</v>
      </c>
      <c r="K120" s="21" t="s">
        <v>12</v>
      </c>
      <c r="L120" s="355"/>
      <c r="M120" s="22" t="s">
        <v>14</v>
      </c>
      <c r="N120" s="22">
        <v>1</v>
      </c>
      <c r="O120" s="15" t="s">
        <v>19</v>
      </c>
      <c r="P120" s="17">
        <v>2567</v>
      </c>
    </row>
    <row r="121" spans="1:16" ht="24.6" customHeight="1" x14ac:dyDescent="0.4">
      <c r="A121" s="577">
        <v>57</v>
      </c>
      <c r="B121" s="365" t="s">
        <v>371</v>
      </c>
      <c r="C121" s="567">
        <v>15450</v>
      </c>
      <c r="D121" s="531" t="s">
        <v>12</v>
      </c>
      <c r="E121" s="567">
        <f>C121</f>
        <v>15450</v>
      </c>
      <c r="F121" s="531" t="s">
        <v>12</v>
      </c>
      <c r="G121" s="532" t="s">
        <v>13</v>
      </c>
      <c r="H121" s="360" t="s">
        <v>386</v>
      </c>
      <c r="I121" s="361"/>
      <c r="J121" s="360" t="s">
        <v>386</v>
      </c>
      <c r="K121" s="361"/>
      <c r="L121" s="354" t="s">
        <v>589</v>
      </c>
      <c r="M121" s="338" t="s">
        <v>300</v>
      </c>
      <c r="N121" s="339"/>
      <c r="O121" s="15">
        <v>448</v>
      </c>
      <c r="P121" s="17">
        <v>2568</v>
      </c>
    </row>
    <row r="122" spans="1:16" ht="24.6" customHeight="1" x14ac:dyDescent="0.4">
      <c r="A122" s="375"/>
      <c r="B122" s="366"/>
      <c r="C122" s="568"/>
      <c r="D122" s="345"/>
      <c r="E122" s="568"/>
      <c r="F122" s="345"/>
      <c r="G122" s="351"/>
      <c r="H122" s="24">
        <f>E121</f>
        <v>15450</v>
      </c>
      <c r="I122" s="20" t="s">
        <v>12</v>
      </c>
      <c r="J122" s="19">
        <f>H122</f>
        <v>15450</v>
      </c>
      <c r="K122" s="21" t="s">
        <v>12</v>
      </c>
      <c r="L122" s="355"/>
      <c r="M122" s="22" t="s">
        <v>14</v>
      </c>
      <c r="N122" s="22">
        <v>1</v>
      </c>
      <c r="O122" s="15" t="s">
        <v>19</v>
      </c>
      <c r="P122" s="17">
        <v>2567</v>
      </c>
    </row>
    <row r="123" spans="1:16" ht="24.6" customHeight="1" x14ac:dyDescent="0.4">
      <c r="A123" s="577">
        <v>58</v>
      </c>
      <c r="B123" s="365" t="s">
        <v>371</v>
      </c>
      <c r="C123" s="567">
        <v>15000</v>
      </c>
      <c r="D123" s="531" t="s">
        <v>12</v>
      </c>
      <c r="E123" s="567">
        <v>15000</v>
      </c>
      <c r="F123" s="531" t="s">
        <v>12</v>
      </c>
      <c r="G123" s="532" t="s">
        <v>13</v>
      </c>
      <c r="H123" s="360" t="s">
        <v>777</v>
      </c>
      <c r="I123" s="361"/>
      <c r="J123" s="360" t="s">
        <v>777</v>
      </c>
      <c r="K123" s="361"/>
      <c r="L123" s="354" t="s">
        <v>590</v>
      </c>
      <c r="M123" s="338" t="s">
        <v>300</v>
      </c>
      <c r="N123" s="339"/>
      <c r="O123" s="15">
        <v>613</v>
      </c>
      <c r="P123" s="17">
        <v>2568</v>
      </c>
    </row>
    <row r="124" spans="1:16" ht="24.6" customHeight="1" x14ac:dyDescent="0.4">
      <c r="A124" s="375"/>
      <c r="B124" s="366"/>
      <c r="C124" s="568"/>
      <c r="D124" s="345"/>
      <c r="E124" s="568"/>
      <c r="F124" s="345"/>
      <c r="G124" s="351"/>
      <c r="H124" s="19">
        <f>E123</f>
        <v>15000</v>
      </c>
      <c r="I124" s="20" t="s">
        <v>12</v>
      </c>
      <c r="J124" s="19">
        <f>H124</f>
        <v>15000</v>
      </c>
      <c r="K124" s="20" t="s">
        <v>12</v>
      </c>
      <c r="L124" s="355"/>
      <c r="M124" s="22" t="s">
        <v>14</v>
      </c>
      <c r="N124" s="22">
        <v>1</v>
      </c>
      <c r="O124" s="15" t="s">
        <v>64</v>
      </c>
      <c r="P124" s="17">
        <v>2567</v>
      </c>
    </row>
    <row r="125" spans="1:16" ht="24.6" customHeight="1" x14ac:dyDescent="0.4">
      <c r="A125" s="577">
        <v>59</v>
      </c>
      <c r="B125" s="578" t="s">
        <v>371</v>
      </c>
      <c r="C125" s="579">
        <v>18000</v>
      </c>
      <c r="D125" s="531" t="s">
        <v>12</v>
      </c>
      <c r="E125" s="579">
        <f>C125</f>
        <v>18000</v>
      </c>
      <c r="F125" s="531" t="s">
        <v>12</v>
      </c>
      <c r="G125" s="532" t="s">
        <v>13</v>
      </c>
      <c r="H125" s="580" t="s">
        <v>387</v>
      </c>
      <c r="I125" s="581"/>
      <c r="J125" s="582" t="str">
        <f>H125</f>
        <v xml:space="preserve">นางสาวโอบบุญ  อินทรักษ์ </v>
      </c>
      <c r="K125" s="345"/>
      <c r="L125" s="574" t="s">
        <v>590</v>
      </c>
      <c r="M125" s="575" t="s">
        <v>300</v>
      </c>
      <c r="N125" s="576"/>
      <c r="O125" s="22">
        <v>449</v>
      </c>
      <c r="P125" s="140">
        <v>2568</v>
      </c>
    </row>
    <row r="126" spans="1:16" ht="24.6" customHeight="1" x14ac:dyDescent="0.4">
      <c r="A126" s="375"/>
      <c r="B126" s="366"/>
      <c r="C126" s="568"/>
      <c r="D126" s="345"/>
      <c r="E126" s="568"/>
      <c r="F126" s="345"/>
      <c r="G126" s="351"/>
      <c r="H126" s="10">
        <f>E125</f>
        <v>18000</v>
      </c>
      <c r="I126" s="18" t="s">
        <v>12</v>
      </c>
      <c r="J126" s="10">
        <f>H126</f>
        <v>18000</v>
      </c>
      <c r="K126" s="11" t="s">
        <v>12</v>
      </c>
      <c r="L126" s="355"/>
      <c r="M126" s="22" t="s">
        <v>14</v>
      </c>
      <c r="N126" s="22">
        <v>1</v>
      </c>
      <c r="O126" s="15" t="s">
        <v>19</v>
      </c>
      <c r="P126" s="17">
        <v>2567</v>
      </c>
    </row>
    <row r="128" spans="1:16" ht="23.4" x14ac:dyDescent="0.45">
      <c r="C128" s="232">
        <f>SUM(C8:C126)</f>
        <v>1311837.46</v>
      </c>
      <c r="E128" s="236">
        <f>SUM(E8:E126)</f>
        <v>1301553.46</v>
      </c>
      <c r="G128" s="257"/>
    </row>
    <row r="130" spans="5:5" x14ac:dyDescent="0.4">
      <c r="E130" s="231"/>
    </row>
  </sheetData>
  <mergeCells count="585">
    <mergeCell ref="M125:N125"/>
    <mergeCell ref="F125:F126"/>
    <mergeCell ref="G125:G126"/>
    <mergeCell ref="H125:I125"/>
    <mergeCell ref="J125:K125"/>
    <mergeCell ref="L125:L126"/>
    <mergeCell ref="A125:A126"/>
    <mergeCell ref="B125:B126"/>
    <mergeCell ref="C125:C126"/>
    <mergeCell ref="D125:D126"/>
    <mergeCell ref="E125:E126"/>
    <mergeCell ref="M119:N119"/>
    <mergeCell ref="A121:A122"/>
    <mergeCell ref="B121:B122"/>
    <mergeCell ref="C121:C122"/>
    <mergeCell ref="D121:D122"/>
    <mergeCell ref="E121:E122"/>
    <mergeCell ref="F121:F122"/>
    <mergeCell ref="G121:G122"/>
    <mergeCell ref="H121:I121"/>
    <mergeCell ref="J121:K121"/>
    <mergeCell ref="L121:L122"/>
    <mergeCell ref="M121:N121"/>
    <mergeCell ref="F119:F120"/>
    <mergeCell ref="G119:G120"/>
    <mergeCell ref="H119:I119"/>
    <mergeCell ref="J119:K119"/>
    <mergeCell ref="L119:L120"/>
    <mergeCell ref="A119:A120"/>
    <mergeCell ref="B119:B120"/>
    <mergeCell ref="C119:C120"/>
    <mergeCell ref="D119:D120"/>
    <mergeCell ref="E119:E120"/>
    <mergeCell ref="M115:N115"/>
    <mergeCell ref="A117:A118"/>
    <mergeCell ref="B117:B118"/>
    <mergeCell ref="C117:C118"/>
    <mergeCell ref="D117:D118"/>
    <mergeCell ref="E117:E118"/>
    <mergeCell ref="F117:F118"/>
    <mergeCell ref="G117:G118"/>
    <mergeCell ref="H117:I117"/>
    <mergeCell ref="J117:K117"/>
    <mergeCell ref="L117:L118"/>
    <mergeCell ref="M117:N117"/>
    <mergeCell ref="F115:F116"/>
    <mergeCell ref="G115:G116"/>
    <mergeCell ref="H115:I115"/>
    <mergeCell ref="J115:K115"/>
    <mergeCell ref="L115:L116"/>
    <mergeCell ref="A115:A116"/>
    <mergeCell ref="B115:B116"/>
    <mergeCell ref="C115:C116"/>
    <mergeCell ref="D115:D116"/>
    <mergeCell ref="E115:E116"/>
    <mergeCell ref="M111:N111"/>
    <mergeCell ref="A113:A114"/>
    <mergeCell ref="B113:B114"/>
    <mergeCell ref="C113:C114"/>
    <mergeCell ref="D113:D114"/>
    <mergeCell ref="E113:E114"/>
    <mergeCell ref="F113:F114"/>
    <mergeCell ref="G113:G114"/>
    <mergeCell ref="H113:I113"/>
    <mergeCell ref="J113:K113"/>
    <mergeCell ref="L113:L114"/>
    <mergeCell ref="M113:N113"/>
    <mergeCell ref="F111:F112"/>
    <mergeCell ref="G111:G112"/>
    <mergeCell ref="H111:I111"/>
    <mergeCell ref="J111:K111"/>
    <mergeCell ref="L111:L112"/>
    <mergeCell ref="A111:A112"/>
    <mergeCell ref="B111:B112"/>
    <mergeCell ref="C111:C112"/>
    <mergeCell ref="D111:D112"/>
    <mergeCell ref="E111:E112"/>
    <mergeCell ref="M107:N107"/>
    <mergeCell ref="A109:A110"/>
    <mergeCell ref="B109:B110"/>
    <mergeCell ref="C109:C110"/>
    <mergeCell ref="D109:D110"/>
    <mergeCell ref="E109:E110"/>
    <mergeCell ref="F109:F110"/>
    <mergeCell ref="G109:G110"/>
    <mergeCell ref="H109:I109"/>
    <mergeCell ref="J109:K109"/>
    <mergeCell ref="L109:L110"/>
    <mergeCell ref="M109:N109"/>
    <mergeCell ref="F107:F108"/>
    <mergeCell ref="G107:G108"/>
    <mergeCell ref="H107:I107"/>
    <mergeCell ref="J107:K107"/>
    <mergeCell ref="L107:L108"/>
    <mergeCell ref="A107:A108"/>
    <mergeCell ref="B107:B108"/>
    <mergeCell ref="C107:C108"/>
    <mergeCell ref="D107:D108"/>
    <mergeCell ref="E107:E108"/>
    <mergeCell ref="M103:N103"/>
    <mergeCell ref="A105:A106"/>
    <mergeCell ref="B105:B106"/>
    <mergeCell ref="C105:C106"/>
    <mergeCell ref="D105:D106"/>
    <mergeCell ref="E105:E106"/>
    <mergeCell ref="F105:F106"/>
    <mergeCell ref="G105:G106"/>
    <mergeCell ref="H105:I105"/>
    <mergeCell ref="J105:K105"/>
    <mergeCell ref="L105:L106"/>
    <mergeCell ref="M105:N105"/>
    <mergeCell ref="F103:F104"/>
    <mergeCell ref="G103:G104"/>
    <mergeCell ref="H103:I103"/>
    <mergeCell ref="J103:K103"/>
    <mergeCell ref="L103:L104"/>
    <mergeCell ref="A103:A104"/>
    <mergeCell ref="B103:B104"/>
    <mergeCell ref="C103:C104"/>
    <mergeCell ref="D103:D104"/>
    <mergeCell ref="E103:E104"/>
    <mergeCell ref="M99:N99"/>
    <mergeCell ref="A101:A102"/>
    <mergeCell ref="B101:B102"/>
    <mergeCell ref="C101:C102"/>
    <mergeCell ref="D101:D102"/>
    <mergeCell ref="E101:E102"/>
    <mergeCell ref="F101:F102"/>
    <mergeCell ref="G101:G102"/>
    <mergeCell ref="H101:I101"/>
    <mergeCell ref="J101:K101"/>
    <mergeCell ref="L101:L102"/>
    <mergeCell ref="M101:N101"/>
    <mergeCell ref="F99:F100"/>
    <mergeCell ref="G99:G100"/>
    <mergeCell ref="H99:I99"/>
    <mergeCell ref="J99:K99"/>
    <mergeCell ref="L99:L100"/>
    <mergeCell ref="A99:A100"/>
    <mergeCell ref="B99:B100"/>
    <mergeCell ref="C99:C100"/>
    <mergeCell ref="D99:D100"/>
    <mergeCell ref="E99:E100"/>
    <mergeCell ref="M95:N95"/>
    <mergeCell ref="A97:A98"/>
    <mergeCell ref="B97:B98"/>
    <mergeCell ref="C97:C98"/>
    <mergeCell ref="D97:D98"/>
    <mergeCell ref="E97:E98"/>
    <mergeCell ref="F97:F98"/>
    <mergeCell ref="G97:G98"/>
    <mergeCell ref="H97:I97"/>
    <mergeCell ref="J97:K97"/>
    <mergeCell ref="L97:L98"/>
    <mergeCell ref="M97:N97"/>
    <mergeCell ref="F95:F96"/>
    <mergeCell ref="G95:G96"/>
    <mergeCell ref="H95:I95"/>
    <mergeCell ref="J95:K95"/>
    <mergeCell ref="L95:L96"/>
    <mergeCell ref="A95:A96"/>
    <mergeCell ref="B95:B96"/>
    <mergeCell ref="C95:C96"/>
    <mergeCell ref="D95:D96"/>
    <mergeCell ref="E95:E96"/>
    <mergeCell ref="E87:E88"/>
    <mergeCell ref="M91:N91"/>
    <mergeCell ref="A93:A94"/>
    <mergeCell ref="B93:B94"/>
    <mergeCell ref="C93:C94"/>
    <mergeCell ref="D93:D94"/>
    <mergeCell ref="E93:E94"/>
    <mergeCell ref="F93:F94"/>
    <mergeCell ref="G93:G94"/>
    <mergeCell ref="H93:I93"/>
    <mergeCell ref="J93:K93"/>
    <mergeCell ref="L93:L94"/>
    <mergeCell ref="M93:N93"/>
    <mergeCell ref="F91:F92"/>
    <mergeCell ref="G91:G92"/>
    <mergeCell ref="H91:I91"/>
    <mergeCell ref="J91:K91"/>
    <mergeCell ref="L91:L92"/>
    <mergeCell ref="A91:A92"/>
    <mergeCell ref="B91:B92"/>
    <mergeCell ref="C91:C92"/>
    <mergeCell ref="D91:D92"/>
    <mergeCell ref="E91:E92"/>
    <mergeCell ref="C83:C84"/>
    <mergeCell ref="D83:D84"/>
    <mergeCell ref="E83:E84"/>
    <mergeCell ref="M87:N87"/>
    <mergeCell ref="A89:A90"/>
    <mergeCell ref="B89:B90"/>
    <mergeCell ref="C89:C90"/>
    <mergeCell ref="D89:D90"/>
    <mergeCell ref="E89:E90"/>
    <mergeCell ref="F89:F90"/>
    <mergeCell ref="G89:G90"/>
    <mergeCell ref="H89:I89"/>
    <mergeCell ref="J89:K89"/>
    <mergeCell ref="L89:L90"/>
    <mergeCell ref="M89:N89"/>
    <mergeCell ref="F87:F88"/>
    <mergeCell ref="G87:G88"/>
    <mergeCell ref="H87:I87"/>
    <mergeCell ref="J87:K87"/>
    <mergeCell ref="L87:L88"/>
    <mergeCell ref="A87:A88"/>
    <mergeCell ref="B87:B88"/>
    <mergeCell ref="C87:C88"/>
    <mergeCell ref="D87:D88"/>
    <mergeCell ref="A79:A80"/>
    <mergeCell ref="B79:B80"/>
    <mergeCell ref="C79:C80"/>
    <mergeCell ref="D79:D80"/>
    <mergeCell ref="E79:E80"/>
    <mergeCell ref="M83:N83"/>
    <mergeCell ref="A85:A86"/>
    <mergeCell ref="B85:B86"/>
    <mergeCell ref="C85:C86"/>
    <mergeCell ref="D85:D86"/>
    <mergeCell ref="E85:E86"/>
    <mergeCell ref="F85:F86"/>
    <mergeCell ref="G85:G86"/>
    <mergeCell ref="H85:I85"/>
    <mergeCell ref="J85:K85"/>
    <mergeCell ref="L85:L86"/>
    <mergeCell ref="M85:N85"/>
    <mergeCell ref="F83:F84"/>
    <mergeCell ref="G83:G84"/>
    <mergeCell ref="H83:I83"/>
    <mergeCell ref="J83:K83"/>
    <mergeCell ref="L83:L84"/>
    <mergeCell ref="A83:A84"/>
    <mergeCell ref="B83:B84"/>
    <mergeCell ref="F81:F82"/>
    <mergeCell ref="G81:G82"/>
    <mergeCell ref="H81:I81"/>
    <mergeCell ref="J81:K81"/>
    <mergeCell ref="L81:L82"/>
    <mergeCell ref="M81:N81"/>
    <mergeCell ref="F79:F80"/>
    <mergeCell ref="G79:G80"/>
    <mergeCell ref="H79:I79"/>
    <mergeCell ref="J79:K79"/>
    <mergeCell ref="L79:L80"/>
    <mergeCell ref="M73:N73"/>
    <mergeCell ref="A75:A76"/>
    <mergeCell ref="B75:B76"/>
    <mergeCell ref="C75:C76"/>
    <mergeCell ref="D75:D76"/>
    <mergeCell ref="E75:E76"/>
    <mergeCell ref="F75:F76"/>
    <mergeCell ref="G75:G76"/>
    <mergeCell ref="H75:I75"/>
    <mergeCell ref="J75:K75"/>
    <mergeCell ref="L75:L76"/>
    <mergeCell ref="M75:N75"/>
    <mergeCell ref="F73:F74"/>
    <mergeCell ref="G73:G74"/>
    <mergeCell ref="H73:I73"/>
    <mergeCell ref="J73:K73"/>
    <mergeCell ref="L73:L74"/>
    <mergeCell ref="A73:A74"/>
    <mergeCell ref="B73:B74"/>
    <mergeCell ref="C73:C74"/>
    <mergeCell ref="D73:D74"/>
    <mergeCell ref="E73:E74"/>
    <mergeCell ref="M69:N69"/>
    <mergeCell ref="A71:A72"/>
    <mergeCell ref="B71:B72"/>
    <mergeCell ref="C71:C72"/>
    <mergeCell ref="D71:D72"/>
    <mergeCell ref="E71:E72"/>
    <mergeCell ref="F71:F72"/>
    <mergeCell ref="G71:G72"/>
    <mergeCell ref="H71:I71"/>
    <mergeCell ref="J71:K71"/>
    <mergeCell ref="L71:L72"/>
    <mergeCell ref="M71:N71"/>
    <mergeCell ref="F69:F70"/>
    <mergeCell ref="G69:G70"/>
    <mergeCell ref="H69:I69"/>
    <mergeCell ref="J69:K69"/>
    <mergeCell ref="L69:L70"/>
    <mergeCell ref="A69:A70"/>
    <mergeCell ref="B69:B70"/>
    <mergeCell ref="C69:C70"/>
    <mergeCell ref="D69:D70"/>
    <mergeCell ref="E69:E70"/>
    <mergeCell ref="M67:N67"/>
    <mergeCell ref="F67:F68"/>
    <mergeCell ref="G67:G68"/>
    <mergeCell ref="H67:I67"/>
    <mergeCell ref="J67:K67"/>
    <mergeCell ref="L67:L68"/>
    <mergeCell ref="A67:A68"/>
    <mergeCell ref="B67:B68"/>
    <mergeCell ref="C67:C68"/>
    <mergeCell ref="D67:D68"/>
    <mergeCell ref="E67:E68"/>
    <mergeCell ref="M63:N63"/>
    <mergeCell ref="A65:A66"/>
    <mergeCell ref="B65:B66"/>
    <mergeCell ref="C65:C66"/>
    <mergeCell ref="D65:D66"/>
    <mergeCell ref="E65:E66"/>
    <mergeCell ref="F65:F66"/>
    <mergeCell ref="G65:G66"/>
    <mergeCell ref="H65:I65"/>
    <mergeCell ref="J65:K65"/>
    <mergeCell ref="L65:L66"/>
    <mergeCell ref="M65:N65"/>
    <mergeCell ref="F63:F64"/>
    <mergeCell ref="G63:G64"/>
    <mergeCell ref="H63:I63"/>
    <mergeCell ref="J63:K63"/>
    <mergeCell ref="L63:L64"/>
    <mergeCell ref="A63:A64"/>
    <mergeCell ref="B63:B64"/>
    <mergeCell ref="C63:C64"/>
    <mergeCell ref="D63:D64"/>
    <mergeCell ref="E63:E64"/>
    <mergeCell ref="M59:N59"/>
    <mergeCell ref="A61:A62"/>
    <mergeCell ref="B61:B62"/>
    <mergeCell ref="C61:C62"/>
    <mergeCell ref="D61:D62"/>
    <mergeCell ref="E61:E62"/>
    <mergeCell ref="F61:F62"/>
    <mergeCell ref="G61:G62"/>
    <mergeCell ref="H61:I61"/>
    <mergeCell ref="J61:K61"/>
    <mergeCell ref="L61:L62"/>
    <mergeCell ref="M61:N61"/>
    <mergeCell ref="F59:F60"/>
    <mergeCell ref="G59:G60"/>
    <mergeCell ref="H59:I59"/>
    <mergeCell ref="J59:K59"/>
    <mergeCell ref="L59:L60"/>
    <mergeCell ref="A59:A60"/>
    <mergeCell ref="B59:B60"/>
    <mergeCell ref="C59:C60"/>
    <mergeCell ref="D59:D60"/>
    <mergeCell ref="E59:E60"/>
    <mergeCell ref="M55:N55"/>
    <mergeCell ref="A57:A58"/>
    <mergeCell ref="B57:B58"/>
    <mergeCell ref="C57:C58"/>
    <mergeCell ref="D57:D58"/>
    <mergeCell ref="E57:E58"/>
    <mergeCell ref="F57:F58"/>
    <mergeCell ref="G57:G58"/>
    <mergeCell ref="H57:I57"/>
    <mergeCell ref="J57:K57"/>
    <mergeCell ref="L57:L58"/>
    <mergeCell ref="M57:N57"/>
    <mergeCell ref="F55:F56"/>
    <mergeCell ref="G55:G56"/>
    <mergeCell ref="H55:I55"/>
    <mergeCell ref="J55:K55"/>
    <mergeCell ref="L55:L56"/>
    <mergeCell ref="A55:A56"/>
    <mergeCell ref="B55:B56"/>
    <mergeCell ref="C55:C56"/>
    <mergeCell ref="D55:D56"/>
    <mergeCell ref="E55:E56"/>
    <mergeCell ref="M51:N51"/>
    <mergeCell ref="A53:A54"/>
    <mergeCell ref="B53:B54"/>
    <mergeCell ref="C53:C54"/>
    <mergeCell ref="D53:D54"/>
    <mergeCell ref="E53:E54"/>
    <mergeCell ref="F53:F54"/>
    <mergeCell ref="G53:G54"/>
    <mergeCell ref="H53:I53"/>
    <mergeCell ref="J53:K53"/>
    <mergeCell ref="L53:L54"/>
    <mergeCell ref="M53:N53"/>
    <mergeCell ref="F51:F52"/>
    <mergeCell ref="G51:G52"/>
    <mergeCell ref="H51:I51"/>
    <mergeCell ref="J51:K51"/>
    <mergeCell ref="L51:L52"/>
    <mergeCell ref="A51:A52"/>
    <mergeCell ref="B51:B52"/>
    <mergeCell ref="C51:C52"/>
    <mergeCell ref="D51:D52"/>
    <mergeCell ref="E51:E52"/>
    <mergeCell ref="M47:N47"/>
    <mergeCell ref="A49:A50"/>
    <mergeCell ref="B49:B50"/>
    <mergeCell ref="C49:C50"/>
    <mergeCell ref="D49:D50"/>
    <mergeCell ref="E49:E50"/>
    <mergeCell ref="F49:F50"/>
    <mergeCell ref="G49:G50"/>
    <mergeCell ref="H49:I49"/>
    <mergeCell ref="J49:K49"/>
    <mergeCell ref="L49:L50"/>
    <mergeCell ref="M49:N49"/>
    <mergeCell ref="F47:F48"/>
    <mergeCell ref="G47:G48"/>
    <mergeCell ref="H47:I47"/>
    <mergeCell ref="J47:K47"/>
    <mergeCell ref="L47:L48"/>
    <mergeCell ref="A47:A48"/>
    <mergeCell ref="B47:B48"/>
    <mergeCell ref="C47:C48"/>
    <mergeCell ref="D47:D48"/>
    <mergeCell ref="E47:E48"/>
    <mergeCell ref="M43:N43"/>
    <mergeCell ref="A45:A46"/>
    <mergeCell ref="C45:C46"/>
    <mergeCell ref="D45:D46"/>
    <mergeCell ref="E45:E46"/>
    <mergeCell ref="F45:F46"/>
    <mergeCell ref="G45:G46"/>
    <mergeCell ref="H45:I45"/>
    <mergeCell ref="J45:K45"/>
    <mergeCell ref="L45:L46"/>
    <mergeCell ref="M45:N45"/>
    <mergeCell ref="M33:N33"/>
    <mergeCell ref="G29:G30"/>
    <mergeCell ref="H29:I29"/>
    <mergeCell ref="J29:K29"/>
    <mergeCell ref="H39:I39"/>
    <mergeCell ref="J39:K39"/>
    <mergeCell ref="L39:L40"/>
    <mergeCell ref="M39:N39"/>
    <mergeCell ref="H41:I41"/>
    <mergeCell ref="J41:K41"/>
    <mergeCell ref="L41:L42"/>
    <mergeCell ref="M41:N41"/>
    <mergeCell ref="H35:I35"/>
    <mergeCell ref="J35:K35"/>
    <mergeCell ref="L35:L36"/>
    <mergeCell ref="M35:N35"/>
    <mergeCell ref="H37:I37"/>
    <mergeCell ref="J37:K37"/>
    <mergeCell ref="L37:L38"/>
    <mergeCell ref="M37:N37"/>
    <mergeCell ref="M23:N23"/>
    <mergeCell ref="A23:A24"/>
    <mergeCell ref="C23:C24"/>
    <mergeCell ref="D23:D24"/>
    <mergeCell ref="E23:E24"/>
    <mergeCell ref="F23:F24"/>
    <mergeCell ref="B31:B32"/>
    <mergeCell ref="H31:I31"/>
    <mergeCell ref="J31:K31"/>
    <mergeCell ref="M25:N25"/>
    <mergeCell ref="H27:I27"/>
    <mergeCell ref="J27:K27"/>
    <mergeCell ref="L27:L28"/>
    <mergeCell ref="M27:N27"/>
    <mergeCell ref="A25:A26"/>
    <mergeCell ref="G25:G26"/>
    <mergeCell ref="H25:I25"/>
    <mergeCell ref="J25:K25"/>
    <mergeCell ref="L25:L26"/>
    <mergeCell ref="L31:L32"/>
    <mergeCell ref="M31:N31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L20:L21"/>
    <mergeCell ref="M20:N20"/>
    <mergeCell ref="H21:H22"/>
    <mergeCell ref="D18:D19"/>
    <mergeCell ref="F18:F19"/>
    <mergeCell ref="G18:G19"/>
    <mergeCell ref="H18:I18"/>
    <mergeCell ref="J18:K18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A8:A9"/>
    <mergeCell ref="C8:C9"/>
    <mergeCell ref="D8:D9"/>
    <mergeCell ref="E8:E9"/>
    <mergeCell ref="F8:F9"/>
    <mergeCell ref="G8:G9"/>
    <mergeCell ref="M14:N14"/>
    <mergeCell ref="H16:I16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M12:N12"/>
    <mergeCell ref="J16:K16"/>
    <mergeCell ref="L16:L17"/>
    <mergeCell ref="M16:N16"/>
    <mergeCell ref="A14:A15"/>
    <mergeCell ref="C14:C15"/>
    <mergeCell ref="D14:D15"/>
    <mergeCell ref="E14:E15"/>
    <mergeCell ref="F14:F15"/>
    <mergeCell ref="A16:A17"/>
    <mergeCell ref="C16:C17"/>
    <mergeCell ref="D16:D17"/>
    <mergeCell ref="E16:E17"/>
    <mergeCell ref="F16:F17"/>
    <mergeCell ref="G16:G17"/>
    <mergeCell ref="G14:G15"/>
    <mergeCell ref="H14:I14"/>
    <mergeCell ref="J14:K14"/>
    <mergeCell ref="L14:L15"/>
    <mergeCell ref="L29:L30"/>
    <mergeCell ref="A77:A78"/>
    <mergeCell ref="H77:I77"/>
    <mergeCell ref="J77:K77"/>
    <mergeCell ref="L77:L78"/>
    <mergeCell ref="L18:L19"/>
    <mergeCell ref="G23:G24"/>
    <mergeCell ref="H23:I23"/>
    <mergeCell ref="J23:K23"/>
    <mergeCell ref="L23:L24"/>
    <mergeCell ref="H33:I33"/>
    <mergeCell ref="J33:K33"/>
    <mergeCell ref="L33:L34"/>
    <mergeCell ref="H43:I43"/>
    <mergeCell ref="J43:K43"/>
    <mergeCell ref="L43:L44"/>
    <mergeCell ref="M77:N77"/>
    <mergeCell ref="F77:F78"/>
    <mergeCell ref="G77:G78"/>
    <mergeCell ref="D77:D78"/>
    <mergeCell ref="B77:B78"/>
    <mergeCell ref="C77:C78"/>
    <mergeCell ref="E77:E78"/>
    <mergeCell ref="A123:A124"/>
    <mergeCell ref="H123:I123"/>
    <mergeCell ref="J123:K123"/>
    <mergeCell ref="L123:L124"/>
    <mergeCell ref="M123:N123"/>
    <mergeCell ref="G123:G124"/>
    <mergeCell ref="F123:F124"/>
    <mergeCell ref="D123:D124"/>
    <mergeCell ref="C123:C124"/>
    <mergeCell ref="E123:E124"/>
    <mergeCell ref="B123:B124"/>
    <mergeCell ref="M79:N79"/>
    <mergeCell ref="A81:A82"/>
    <mergeCell ref="B81:B82"/>
    <mergeCell ref="C81:C82"/>
    <mergeCell ref="D81:D82"/>
    <mergeCell ref="E81:E82"/>
  </mergeCells>
  <phoneticPr fontId="10" type="noConversion"/>
  <pageMargins left="0.23622047244094491" right="0.23622047244094491" top="0.35433070866141736" bottom="0.35433070866141736" header="0.31496062992125984" footer="0.31496062992125984"/>
  <pageSetup paperSize="9" scale="66" fitToHeight="0" orientation="landscape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27A0-8393-4262-940C-97308CACEFA4}">
  <dimension ref="A1:R140"/>
  <sheetViews>
    <sheetView topLeftCell="C133" zoomScale="85" zoomScaleNormal="85" zoomScaleSheetLayoutView="75" workbookViewId="0">
      <selection activeCell="Q133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3984375" customWidth="1"/>
    <col min="4" max="4" width="8.59765625" customWidth="1"/>
    <col min="5" max="5" width="14.09765625" style="26" customWidth="1"/>
    <col min="6" max="6" width="6.59765625" customWidth="1"/>
    <col min="7" max="7" width="12.8984375" customWidth="1"/>
    <col min="8" max="8" width="15.09765625" style="26" customWidth="1"/>
    <col min="9" max="9" width="14.19921875" customWidth="1"/>
    <col min="10" max="10" width="15.09765625" style="26" customWidth="1"/>
    <col min="11" max="11" width="14.3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5.59765625" style="26" bestFit="1" customWidth="1"/>
    <col min="18" max="18" width="9.69921875" bestFit="1" customWidth="1"/>
  </cols>
  <sheetData>
    <row r="1" spans="1:18" x14ac:dyDescent="0.4">
      <c r="A1" s="1"/>
      <c r="B1" s="2"/>
      <c r="C1" s="3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49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32.25" customHeight="1" x14ac:dyDescent="0.4">
      <c r="A8" s="374">
        <v>1</v>
      </c>
      <c r="B8" s="31" t="s">
        <v>51</v>
      </c>
      <c r="C8" s="543">
        <v>24300</v>
      </c>
      <c r="D8" s="545" t="s">
        <v>12</v>
      </c>
      <c r="E8" s="543">
        <f>C8</f>
        <v>24300</v>
      </c>
      <c r="F8" s="545" t="s">
        <v>12</v>
      </c>
      <c r="G8" s="555" t="s">
        <v>13</v>
      </c>
      <c r="H8" s="583" t="s">
        <v>52</v>
      </c>
      <c r="I8" s="542"/>
      <c r="J8" s="541" t="str">
        <f>H8</f>
        <v>วันเพรส</v>
      </c>
      <c r="K8" s="584"/>
      <c r="L8" s="539" t="s">
        <v>54</v>
      </c>
      <c r="M8" s="602" t="s">
        <v>23</v>
      </c>
      <c r="N8" s="603"/>
      <c r="O8" s="9">
        <v>2027</v>
      </c>
      <c r="P8" s="27">
        <v>2567</v>
      </c>
    </row>
    <row r="9" spans="1:18" ht="28.5" customHeight="1" x14ac:dyDescent="0.4">
      <c r="A9" s="375"/>
      <c r="B9" s="39"/>
      <c r="C9" s="544"/>
      <c r="D9" s="546"/>
      <c r="E9" s="544"/>
      <c r="F9" s="546"/>
      <c r="G9" s="556"/>
      <c r="H9" s="19">
        <f>C8</f>
        <v>24300</v>
      </c>
      <c r="I9" s="20" t="str">
        <f>F8</f>
        <v>บาท</v>
      </c>
      <c r="J9" s="19">
        <f>C8</f>
        <v>24300</v>
      </c>
      <c r="K9" s="20" t="str">
        <f>I9</f>
        <v>บาท</v>
      </c>
      <c r="L9" s="540"/>
      <c r="M9" s="9" t="s">
        <v>14</v>
      </c>
      <c r="N9" s="9">
        <v>19</v>
      </c>
      <c r="O9" s="9" t="s">
        <v>53</v>
      </c>
      <c r="P9" s="12">
        <v>2567</v>
      </c>
    </row>
    <row r="10" spans="1:18" ht="132" customHeight="1" x14ac:dyDescent="0.4">
      <c r="A10" s="374">
        <v>2</v>
      </c>
      <c r="B10" s="40" t="s">
        <v>58</v>
      </c>
      <c r="C10" s="543">
        <v>50000</v>
      </c>
      <c r="D10" s="545" t="s">
        <v>12</v>
      </c>
      <c r="E10" s="543">
        <v>45500</v>
      </c>
      <c r="F10" s="545" t="s">
        <v>12</v>
      </c>
      <c r="G10" s="549" t="s">
        <v>13</v>
      </c>
      <c r="H10" s="547" t="s">
        <v>55</v>
      </c>
      <c r="I10" s="548"/>
      <c r="J10" s="547" t="str">
        <f>H10</f>
        <v>แม่ฮ่องสอน ที.เอ็น.แอนด์ แฟมิลี่ ทัวร์</v>
      </c>
      <c r="K10" s="548"/>
      <c r="L10" s="539" t="s">
        <v>48</v>
      </c>
      <c r="M10" s="382" t="s">
        <v>30</v>
      </c>
      <c r="N10" s="383"/>
      <c r="O10" s="9">
        <v>11</v>
      </c>
      <c r="P10" s="29" t="s">
        <v>15</v>
      </c>
      <c r="Q10" s="225"/>
    </row>
    <row r="11" spans="1:18" ht="27" customHeight="1" x14ac:dyDescent="0.4">
      <c r="A11" s="375"/>
      <c r="B11" s="39"/>
      <c r="C11" s="544"/>
      <c r="D11" s="546"/>
      <c r="E11" s="544"/>
      <c r="F11" s="546"/>
      <c r="G11" s="550"/>
      <c r="H11" s="19">
        <f>C10</f>
        <v>50000</v>
      </c>
      <c r="I11" s="20" t="str">
        <f>F10</f>
        <v>บาท</v>
      </c>
      <c r="J11" s="19">
        <f>H11</f>
        <v>50000</v>
      </c>
      <c r="K11" s="20" t="str">
        <f>I11</f>
        <v>บาท</v>
      </c>
      <c r="L11" s="540"/>
      <c r="M11" s="9" t="s">
        <v>14</v>
      </c>
      <c r="N11" s="9">
        <v>21</v>
      </c>
      <c r="O11" s="9" t="s">
        <v>53</v>
      </c>
      <c r="P11" s="12">
        <v>2567</v>
      </c>
    </row>
    <row r="12" spans="1:18" ht="90" customHeight="1" x14ac:dyDescent="0.4">
      <c r="A12" s="374">
        <v>3</v>
      </c>
      <c r="B12" s="40" t="s">
        <v>56</v>
      </c>
      <c r="C12" s="543">
        <v>30000</v>
      </c>
      <c r="D12" s="545" t="s">
        <v>12</v>
      </c>
      <c r="E12" s="543">
        <v>7200</v>
      </c>
      <c r="F12" s="545" t="s">
        <v>12</v>
      </c>
      <c r="G12" s="549" t="s">
        <v>13</v>
      </c>
      <c r="H12" s="585" t="s">
        <v>57</v>
      </c>
      <c r="I12" s="566"/>
      <c r="J12" s="583" t="str">
        <f>H12</f>
        <v>โรงแรมอิมพีเรียล แม่ฮ่องสอน</v>
      </c>
      <c r="K12" s="586"/>
      <c r="L12" s="539" t="s">
        <v>48</v>
      </c>
      <c r="M12" s="338" t="s">
        <v>30</v>
      </c>
      <c r="N12" s="339"/>
      <c r="O12" s="30">
        <v>12</v>
      </c>
      <c r="P12" s="16" t="s">
        <v>15</v>
      </c>
      <c r="Q12" s="225"/>
    </row>
    <row r="13" spans="1:18" ht="22.5" customHeight="1" x14ac:dyDescent="0.4">
      <c r="A13" s="375"/>
      <c r="B13" s="41"/>
      <c r="C13" s="544"/>
      <c r="D13" s="546"/>
      <c r="E13" s="544"/>
      <c r="F13" s="546"/>
      <c r="G13" s="550"/>
      <c r="H13" s="19">
        <f>E12</f>
        <v>7200</v>
      </c>
      <c r="I13" s="20" t="s">
        <v>12</v>
      </c>
      <c r="J13" s="19">
        <f>H13</f>
        <v>7200</v>
      </c>
      <c r="K13" s="20" t="s">
        <v>12</v>
      </c>
      <c r="L13" s="540"/>
      <c r="M13" s="15" t="s">
        <v>14</v>
      </c>
      <c r="N13" s="15">
        <v>23</v>
      </c>
      <c r="O13" s="15" t="s">
        <v>53</v>
      </c>
      <c r="P13" s="17">
        <v>2567</v>
      </c>
    </row>
    <row r="14" spans="1:18" ht="66" customHeight="1" x14ac:dyDescent="0.4">
      <c r="A14" s="374">
        <v>4</v>
      </c>
      <c r="B14" s="31" t="s">
        <v>70</v>
      </c>
      <c r="C14" s="604">
        <v>105500</v>
      </c>
      <c r="D14" s="545" t="s">
        <v>12</v>
      </c>
      <c r="E14" s="543">
        <v>12028.18</v>
      </c>
      <c r="F14" s="545" t="s">
        <v>12</v>
      </c>
      <c r="G14" s="549" t="s">
        <v>13</v>
      </c>
      <c r="H14" s="565" t="s">
        <v>71</v>
      </c>
      <c r="I14" s="566"/>
      <c r="J14" s="565" t="s">
        <v>71</v>
      </c>
      <c r="K14" s="566"/>
      <c r="L14" s="539" t="s">
        <v>48</v>
      </c>
      <c r="M14" s="338" t="s">
        <v>63</v>
      </c>
      <c r="N14" s="339"/>
      <c r="O14" s="15">
        <v>13</v>
      </c>
      <c r="P14" s="16" t="s">
        <v>27</v>
      </c>
      <c r="Q14" s="225"/>
      <c r="R14" s="257"/>
    </row>
    <row r="15" spans="1:18" ht="22.5" customHeight="1" x14ac:dyDescent="0.4">
      <c r="A15" s="375"/>
      <c r="B15" s="39"/>
      <c r="C15" s="605"/>
      <c r="D15" s="546"/>
      <c r="E15" s="544"/>
      <c r="F15" s="546"/>
      <c r="G15" s="550"/>
      <c r="H15" s="19">
        <f>E14</f>
        <v>12028.18</v>
      </c>
      <c r="I15" s="20" t="s">
        <v>12</v>
      </c>
      <c r="J15" s="19">
        <f>H15</f>
        <v>12028.18</v>
      </c>
      <c r="K15" s="20" t="s">
        <v>12</v>
      </c>
      <c r="L15" s="540"/>
      <c r="M15" s="15" t="s">
        <v>14</v>
      </c>
      <c r="N15" s="15">
        <v>28</v>
      </c>
      <c r="O15" s="15" t="s">
        <v>53</v>
      </c>
      <c r="P15" s="17">
        <v>2567</v>
      </c>
    </row>
    <row r="16" spans="1:18" ht="90" customHeight="1" x14ac:dyDescent="0.4">
      <c r="A16" s="374">
        <v>5</v>
      </c>
      <c r="B16" s="365" t="s">
        <v>449</v>
      </c>
      <c r="C16" s="567">
        <v>798</v>
      </c>
      <c r="D16" s="545" t="s">
        <v>12</v>
      </c>
      <c r="E16" s="567">
        <v>798</v>
      </c>
      <c r="F16" s="545" t="s">
        <v>12</v>
      </c>
      <c r="G16" s="549" t="s">
        <v>13</v>
      </c>
      <c r="H16" s="360" t="s">
        <v>389</v>
      </c>
      <c r="I16" s="361"/>
      <c r="J16" s="360" t="s">
        <v>389</v>
      </c>
      <c r="K16" s="361"/>
      <c r="L16" s="607" t="s">
        <v>431</v>
      </c>
      <c r="M16" s="606" t="s">
        <v>23</v>
      </c>
      <c r="N16" s="606"/>
      <c r="O16" s="9">
        <v>388</v>
      </c>
      <c r="P16" s="12" t="s">
        <v>15</v>
      </c>
    </row>
    <row r="17" spans="1:16" ht="22.5" customHeight="1" x14ac:dyDescent="0.4">
      <c r="A17" s="375"/>
      <c r="B17" s="366"/>
      <c r="C17" s="568"/>
      <c r="D17" s="546"/>
      <c r="E17" s="568"/>
      <c r="F17" s="546"/>
      <c r="G17" s="550"/>
      <c r="H17" s="19">
        <f>E16</f>
        <v>798</v>
      </c>
      <c r="I17" s="20" t="s">
        <v>12</v>
      </c>
      <c r="J17" s="19">
        <f>H17</f>
        <v>798</v>
      </c>
      <c r="K17" s="20" t="s">
        <v>12</v>
      </c>
      <c r="L17" s="608"/>
      <c r="M17" s="9" t="s">
        <v>14</v>
      </c>
      <c r="N17" s="9">
        <v>3</v>
      </c>
      <c r="O17" s="15" t="s">
        <v>53</v>
      </c>
      <c r="P17" s="12">
        <v>2567</v>
      </c>
    </row>
    <row r="18" spans="1:16" ht="109.5" customHeight="1" x14ac:dyDescent="0.4">
      <c r="A18" s="374">
        <v>6</v>
      </c>
      <c r="B18" s="365" t="s">
        <v>450</v>
      </c>
      <c r="C18" s="567">
        <v>1197</v>
      </c>
      <c r="D18" s="545" t="s">
        <v>12</v>
      </c>
      <c r="E18" s="567">
        <v>1197</v>
      </c>
      <c r="F18" s="545" t="s">
        <v>12</v>
      </c>
      <c r="G18" s="549" t="s">
        <v>13</v>
      </c>
      <c r="H18" s="360" t="s">
        <v>389</v>
      </c>
      <c r="I18" s="361"/>
      <c r="J18" s="360" t="s">
        <v>389</v>
      </c>
      <c r="K18" s="361"/>
      <c r="L18" s="607" t="s">
        <v>432</v>
      </c>
      <c r="M18" s="606" t="s">
        <v>23</v>
      </c>
      <c r="N18" s="606"/>
      <c r="O18" s="9">
        <v>1940</v>
      </c>
      <c r="P18" s="12" t="s">
        <v>15</v>
      </c>
    </row>
    <row r="19" spans="1:16" ht="22.5" customHeight="1" x14ac:dyDescent="0.4">
      <c r="A19" s="375"/>
      <c r="B19" s="366"/>
      <c r="C19" s="568"/>
      <c r="D19" s="546"/>
      <c r="E19" s="568"/>
      <c r="F19" s="546"/>
      <c r="G19" s="550"/>
      <c r="H19" s="19">
        <f>E18</f>
        <v>1197</v>
      </c>
      <c r="I19" s="20" t="s">
        <v>12</v>
      </c>
      <c r="J19" s="19">
        <f>E18</f>
        <v>1197</v>
      </c>
      <c r="K19" s="20" t="s">
        <v>12</v>
      </c>
      <c r="L19" s="608"/>
      <c r="M19" s="9" t="s">
        <v>14</v>
      </c>
      <c r="N19" s="9">
        <v>3</v>
      </c>
      <c r="O19" s="15" t="s">
        <v>53</v>
      </c>
      <c r="P19" s="12">
        <v>2567</v>
      </c>
    </row>
    <row r="20" spans="1:16" ht="67.5" customHeight="1" x14ac:dyDescent="0.4">
      <c r="A20" s="374">
        <v>7</v>
      </c>
      <c r="B20" s="365" t="s">
        <v>452</v>
      </c>
      <c r="C20" s="567">
        <v>2000</v>
      </c>
      <c r="D20" s="545" t="s">
        <v>12</v>
      </c>
      <c r="E20" s="567">
        <v>2000</v>
      </c>
      <c r="F20" s="545" t="s">
        <v>12</v>
      </c>
      <c r="G20" s="549" t="s">
        <v>13</v>
      </c>
      <c r="H20" s="360" t="s">
        <v>451</v>
      </c>
      <c r="I20" s="361"/>
      <c r="J20" s="360" t="s">
        <v>451</v>
      </c>
      <c r="K20" s="361"/>
      <c r="L20" s="607" t="s">
        <v>433</v>
      </c>
      <c r="M20" s="606" t="s">
        <v>23</v>
      </c>
      <c r="N20" s="606"/>
      <c r="O20" s="9">
        <v>1946</v>
      </c>
      <c r="P20" s="12" t="s">
        <v>15</v>
      </c>
    </row>
    <row r="21" spans="1:16" ht="22.5" customHeight="1" x14ac:dyDescent="0.4">
      <c r="A21" s="375"/>
      <c r="B21" s="366"/>
      <c r="C21" s="568"/>
      <c r="D21" s="546"/>
      <c r="E21" s="568"/>
      <c r="F21" s="546"/>
      <c r="G21" s="550"/>
      <c r="H21" s="19">
        <f>E20</f>
        <v>2000</v>
      </c>
      <c r="I21" s="20" t="s">
        <v>12</v>
      </c>
      <c r="J21" s="19">
        <f>H21</f>
        <v>2000</v>
      </c>
      <c r="K21" s="20" t="s">
        <v>12</v>
      </c>
      <c r="L21" s="608"/>
      <c r="M21" s="9" t="s">
        <v>14</v>
      </c>
      <c r="N21" s="9">
        <v>4</v>
      </c>
      <c r="O21" s="15" t="s">
        <v>53</v>
      </c>
      <c r="P21" s="12">
        <v>2567</v>
      </c>
    </row>
    <row r="22" spans="1:16" ht="260.25" customHeight="1" x14ac:dyDescent="0.4">
      <c r="A22" s="374">
        <v>8</v>
      </c>
      <c r="B22" s="365" t="s">
        <v>453</v>
      </c>
      <c r="C22" s="567">
        <v>8241.18</v>
      </c>
      <c r="D22" s="545" t="s">
        <v>12</v>
      </c>
      <c r="E22" s="567">
        <v>8241.18</v>
      </c>
      <c r="F22" s="545" t="s">
        <v>12</v>
      </c>
      <c r="G22" s="549" t="s">
        <v>13</v>
      </c>
      <c r="H22" s="360" t="s">
        <v>454</v>
      </c>
      <c r="I22" s="361"/>
      <c r="J22" s="360" t="s">
        <v>454</v>
      </c>
      <c r="K22" s="361"/>
      <c r="L22" s="607" t="s">
        <v>434</v>
      </c>
      <c r="M22" s="606" t="s">
        <v>23</v>
      </c>
      <c r="N22" s="606"/>
      <c r="O22" s="9">
        <v>1947</v>
      </c>
      <c r="P22" s="12" t="s">
        <v>15</v>
      </c>
    </row>
    <row r="23" spans="1:16" ht="22.5" customHeight="1" x14ac:dyDescent="0.4">
      <c r="A23" s="375"/>
      <c r="B23" s="366"/>
      <c r="C23" s="568"/>
      <c r="D23" s="546"/>
      <c r="E23" s="568"/>
      <c r="F23" s="546"/>
      <c r="G23" s="550"/>
      <c r="H23" s="19">
        <f>E22</f>
        <v>8241.18</v>
      </c>
      <c r="I23" s="20" t="s">
        <v>12</v>
      </c>
      <c r="J23" s="19">
        <f>E22</f>
        <v>8241.18</v>
      </c>
      <c r="K23" s="20" t="s">
        <v>12</v>
      </c>
      <c r="L23" s="608"/>
      <c r="M23" s="9" t="s">
        <v>14</v>
      </c>
      <c r="N23" s="9">
        <v>4</v>
      </c>
      <c r="O23" s="15" t="s">
        <v>53</v>
      </c>
      <c r="P23" s="12">
        <v>2567</v>
      </c>
    </row>
    <row r="24" spans="1:16" ht="117.75" customHeight="1" x14ac:dyDescent="0.4">
      <c r="A24" s="374">
        <v>9</v>
      </c>
      <c r="B24" s="365" t="s">
        <v>457</v>
      </c>
      <c r="C24" s="567">
        <v>13400</v>
      </c>
      <c r="D24" s="545" t="s">
        <v>12</v>
      </c>
      <c r="E24" s="567">
        <v>13400</v>
      </c>
      <c r="F24" s="545" t="s">
        <v>12</v>
      </c>
      <c r="G24" s="549" t="s">
        <v>13</v>
      </c>
      <c r="H24" s="360" t="s">
        <v>455</v>
      </c>
      <c r="I24" s="361"/>
      <c r="J24" s="360" t="s">
        <v>455</v>
      </c>
      <c r="K24" s="361"/>
      <c r="L24" s="607" t="s">
        <v>870</v>
      </c>
      <c r="M24" s="606" t="s">
        <v>23</v>
      </c>
      <c r="N24" s="606"/>
      <c r="O24" s="9">
        <v>498</v>
      </c>
      <c r="P24" s="12" t="s">
        <v>15</v>
      </c>
    </row>
    <row r="25" spans="1:16" ht="96" customHeight="1" x14ac:dyDescent="0.4">
      <c r="A25" s="375"/>
      <c r="B25" s="366"/>
      <c r="C25" s="568"/>
      <c r="D25" s="546"/>
      <c r="E25" s="568"/>
      <c r="F25" s="546"/>
      <c r="G25" s="550"/>
      <c r="H25" s="23">
        <f>E24</f>
        <v>13400</v>
      </c>
      <c r="I25" s="20" t="s">
        <v>12</v>
      </c>
      <c r="J25" s="23">
        <f>H25</f>
        <v>13400</v>
      </c>
      <c r="K25" s="20" t="s">
        <v>12</v>
      </c>
      <c r="L25" s="608"/>
      <c r="M25" s="9" t="s">
        <v>14</v>
      </c>
      <c r="N25" s="9">
        <v>4</v>
      </c>
      <c r="O25" s="15" t="s">
        <v>53</v>
      </c>
      <c r="P25" s="12">
        <v>2567</v>
      </c>
    </row>
    <row r="26" spans="1:16" ht="106.5" customHeight="1" x14ac:dyDescent="0.4">
      <c r="A26" s="374">
        <v>10</v>
      </c>
      <c r="B26" s="365" t="s">
        <v>458</v>
      </c>
      <c r="C26" s="567">
        <v>798</v>
      </c>
      <c r="D26" s="545" t="s">
        <v>12</v>
      </c>
      <c r="E26" s="567">
        <v>798</v>
      </c>
      <c r="F26" s="545" t="s">
        <v>12</v>
      </c>
      <c r="G26" s="549" t="s">
        <v>13</v>
      </c>
      <c r="H26" s="360" t="s">
        <v>389</v>
      </c>
      <c r="I26" s="361"/>
      <c r="J26" s="360" t="s">
        <v>389</v>
      </c>
      <c r="K26" s="361"/>
      <c r="L26" s="607" t="s">
        <v>459</v>
      </c>
      <c r="M26" s="606" t="s">
        <v>23</v>
      </c>
      <c r="N26" s="606"/>
      <c r="O26" s="9">
        <v>2001</v>
      </c>
      <c r="P26" s="12" t="s">
        <v>15</v>
      </c>
    </row>
    <row r="27" spans="1:16" ht="22.5" customHeight="1" x14ac:dyDescent="0.4">
      <c r="A27" s="375"/>
      <c r="B27" s="366"/>
      <c r="C27" s="568"/>
      <c r="D27" s="546"/>
      <c r="E27" s="568"/>
      <c r="F27" s="546"/>
      <c r="G27" s="550"/>
      <c r="H27" s="23">
        <f>E26</f>
        <v>798</v>
      </c>
      <c r="I27" s="20" t="s">
        <v>12</v>
      </c>
      <c r="J27" s="23">
        <f>H27</f>
        <v>798</v>
      </c>
      <c r="K27" s="20" t="s">
        <v>12</v>
      </c>
      <c r="L27" s="608"/>
      <c r="M27" s="9" t="s">
        <v>14</v>
      </c>
      <c r="N27" s="9">
        <v>16</v>
      </c>
      <c r="O27" s="15" t="s">
        <v>53</v>
      </c>
      <c r="P27" s="12">
        <v>2567</v>
      </c>
    </row>
    <row r="28" spans="1:16" ht="85.5" customHeight="1" x14ac:dyDescent="0.4">
      <c r="A28" s="374">
        <v>11</v>
      </c>
      <c r="B28" s="365" t="s">
        <v>460</v>
      </c>
      <c r="C28" s="567">
        <v>6500</v>
      </c>
      <c r="D28" s="545" t="s">
        <v>12</v>
      </c>
      <c r="E28" s="567">
        <v>6500</v>
      </c>
      <c r="F28" s="545" t="s">
        <v>12</v>
      </c>
      <c r="G28" s="549" t="s">
        <v>13</v>
      </c>
      <c r="H28" s="360" t="s">
        <v>461</v>
      </c>
      <c r="I28" s="361"/>
      <c r="J28" s="360" t="s">
        <v>461</v>
      </c>
      <c r="K28" s="361"/>
      <c r="L28" s="607" t="s">
        <v>917</v>
      </c>
      <c r="M28" s="606" t="s">
        <v>23</v>
      </c>
      <c r="N28" s="606"/>
      <c r="O28" s="9">
        <v>2004</v>
      </c>
      <c r="P28" s="12" t="s">
        <v>15</v>
      </c>
    </row>
    <row r="29" spans="1:16" ht="121.8" customHeight="1" x14ac:dyDescent="0.4">
      <c r="A29" s="375"/>
      <c r="B29" s="366"/>
      <c r="C29" s="568"/>
      <c r="D29" s="546"/>
      <c r="E29" s="568"/>
      <c r="F29" s="546"/>
      <c r="G29" s="550"/>
      <c r="H29" s="23">
        <f>E28</f>
        <v>6500</v>
      </c>
      <c r="I29" s="21" t="s">
        <v>12</v>
      </c>
      <c r="J29" s="23">
        <f>H29</f>
        <v>6500</v>
      </c>
      <c r="K29" s="21" t="s">
        <v>12</v>
      </c>
      <c r="L29" s="608"/>
      <c r="M29" s="9" t="s">
        <v>14</v>
      </c>
      <c r="N29" s="9">
        <v>16</v>
      </c>
      <c r="O29" s="15" t="s">
        <v>53</v>
      </c>
      <c r="P29" s="12">
        <v>2567</v>
      </c>
    </row>
    <row r="30" spans="1:16" ht="78" customHeight="1" x14ac:dyDescent="0.4">
      <c r="A30" s="374">
        <v>12</v>
      </c>
      <c r="B30" s="365" t="s">
        <v>465</v>
      </c>
      <c r="C30" s="567">
        <v>5000</v>
      </c>
      <c r="D30" s="545" t="s">
        <v>12</v>
      </c>
      <c r="E30" s="567">
        <v>5000</v>
      </c>
      <c r="F30" s="545" t="s">
        <v>12</v>
      </c>
      <c r="G30" s="549" t="s">
        <v>13</v>
      </c>
      <c r="H30" s="360" t="s">
        <v>463</v>
      </c>
      <c r="I30" s="361"/>
      <c r="J30" s="360" t="s">
        <v>463</v>
      </c>
      <c r="K30" s="361"/>
      <c r="L30" s="607" t="s">
        <v>917</v>
      </c>
      <c r="M30" s="606" t="s">
        <v>23</v>
      </c>
      <c r="N30" s="606"/>
      <c r="O30" s="9">
        <v>2009</v>
      </c>
      <c r="P30" s="12" t="s">
        <v>15</v>
      </c>
    </row>
    <row r="31" spans="1:16" ht="22.5" customHeight="1" x14ac:dyDescent="0.4">
      <c r="A31" s="375"/>
      <c r="B31" s="366"/>
      <c r="C31" s="568"/>
      <c r="D31" s="546"/>
      <c r="E31" s="568"/>
      <c r="F31" s="546"/>
      <c r="G31" s="550"/>
      <c r="H31" s="23">
        <f>E30</f>
        <v>5000</v>
      </c>
      <c r="I31" s="21" t="s">
        <v>12</v>
      </c>
      <c r="J31" s="23">
        <f>H31</f>
        <v>5000</v>
      </c>
      <c r="K31" s="21" t="s">
        <v>12</v>
      </c>
      <c r="L31" s="608"/>
      <c r="M31" s="9" t="s">
        <v>14</v>
      </c>
      <c r="N31" s="9">
        <v>16</v>
      </c>
      <c r="O31" s="15" t="s">
        <v>53</v>
      </c>
      <c r="P31" s="12">
        <v>2567</v>
      </c>
    </row>
    <row r="32" spans="1:16" ht="46.5" customHeight="1" x14ac:dyDescent="0.4">
      <c r="A32" s="374">
        <v>13</v>
      </c>
      <c r="B32" s="365" t="s">
        <v>466</v>
      </c>
      <c r="C32" s="567">
        <v>2358</v>
      </c>
      <c r="D32" s="545" t="s">
        <v>12</v>
      </c>
      <c r="E32" s="567">
        <v>2358</v>
      </c>
      <c r="F32" s="545" t="s">
        <v>12</v>
      </c>
      <c r="G32" s="549" t="s">
        <v>13</v>
      </c>
      <c r="H32" s="360" t="s">
        <v>467</v>
      </c>
      <c r="I32" s="361"/>
      <c r="J32" s="360" t="s">
        <v>467</v>
      </c>
      <c r="K32" s="361"/>
      <c r="L32" s="607" t="s">
        <v>468</v>
      </c>
      <c r="M32" s="606" t="s">
        <v>23</v>
      </c>
      <c r="N32" s="606"/>
      <c r="O32" s="9">
        <v>2016</v>
      </c>
      <c r="P32" s="12" t="s">
        <v>15</v>
      </c>
    </row>
    <row r="33" spans="1:16" ht="22.5" customHeight="1" x14ac:dyDescent="0.4">
      <c r="A33" s="375"/>
      <c r="B33" s="366"/>
      <c r="C33" s="568"/>
      <c r="D33" s="546"/>
      <c r="E33" s="568"/>
      <c r="F33" s="546"/>
      <c r="G33" s="550"/>
      <c r="H33" s="23">
        <f>E32</f>
        <v>2358</v>
      </c>
      <c r="I33" s="21" t="s">
        <v>12</v>
      </c>
      <c r="J33" s="23">
        <f>H33</f>
        <v>2358</v>
      </c>
      <c r="K33" s="21" t="s">
        <v>12</v>
      </c>
      <c r="L33" s="608"/>
      <c r="M33" s="9" t="s">
        <v>14</v>
      </c>
      <c r="N33" s="9">
        <v>16</v>
      </c>
      <c r="O33" s="15" t="s">
        <v>53</v>
      </c>
      <c r="P33" s="12">
        <v>2567</v>
      </c>
    </row>
    <row r="34" spans="1:16" ht="34.5" customHeight="1" x14ac:dyDescent="0.4">
      <c r="A34" s="374">
        <v>14</v>
      </c>
      <c r="B34" s="365" t="s">
        <v>471</v>
      </c>
      <c r="C34" s="567">
        <v>3000</v>
      </c>
      <c r="D34" s="545" t="s">
        <v>12</v>
      </c>
      <c r="E34" s="567">
        <v>3000</v>
      </c>
      <c r="F34" s="545" t="s">
        <v>12</v>
      </c>
      <c r="G34" s="549" t="s">
        <v>13</v>
      </c>
      <c r="H34" s="360" t="s">
        <v>469</v>
      </c>
      <c r="I34" s="361"/>
      <c r="J34" s="360" t="s">
        <v>469</v>
      </c>
      <c r="K34" s="361"/>
      <c r="L34" s="607" t="s">
        <v>470</v>
      </c>
      <c r="M34" s="606" t="s">
        <v>23</v>
      </c>
      <c r="N34" s="606"/>
      <c r="O34" s="9">
        <v>2017</v>
      </c>
      <c r="P34" s="12" t="s">
        <v>15</v>
      </c>
    </row>
    <row r="35" spans="1:16" ht="22.5" customHeight="1" x14ac:dyDescent="0.4">
      <c r="A35" s="375"/>
      <c r="B35" s="366"/>
      <c r="C35" s="568"/>
      <c r="D35" s="546"/>
      <c r="E35" s="568"/>
      <c r="F35" s="546"/>
      <c r="G35" s="550"/>
      <c r="H35" s="23">
        <f>E34</f>
        <v>3000</v>
      </c>
      <c r="I35" s="21" t="s">
        <v>12</v>
      </c>
      <c r="J35" s="23">
        <f>H35</f>
        <v>3000</v>
      </c>
      <c r="K35" s="21" t="s">
        <v>12</v>
      </c>
      <c r="L35" s="608"/>
      <c r="M35" s="9" t="s">
        <v>14</v>
      </c>
      <c r="N35" s="9">
        <v>16</v>
      </c>
      <c r="O35" s="15" t="s">
        <v>53</v>
      </c>
      <c r="P35" s="12">
        <v>2567</v>
      </c>
    </row>
    <row r="36" spans="1:16" ht="22.5" customHeight="1" x14ac:dyDescent="0.4">
      <c r="A36" s="374">
        <v>15</v>
      </c>
      <c r="B36" s="601" t="s">
        <v>473</v>
      </c>
      <c r="C36" s="567">
        <v>1240</v>
      </c>
      <c r="D36" s="545" t="s">
        <v>12</v>
      </c>
      <c r="E36" s="567">
        <v>1240</v>
      </c>
      <c r="F36" s="545" t="s">
        <v>12</v>
      </c>
      <c r="G36" s="549" t="s">
        <v>13</v>
      </c>
      <c r="H36" s="360" t="s">
        <v>42</v>
      </c>
      <c r="I36" s="361"/>
      <c r="J36" s="360" t="s">
        <v>42</v>
      </c>
      <c r="K36" s="361"/>
      <c r="L36" s="607" t="s">
        <v>472</v>
      </c>
      <c r="M36" s="606" t="s">
        <v>23</v>
      </c>
      <c r="N36" s="606"/>
      <c r="O36" s="9">
        <v>2031</v>
      </c>
      <c r="P36" s="12" t="s">
        <v>15</v>
      </c>
    </row>
    <row r="37" spans="1:16" ht="22.5" customHeight="1" x14ac:dyDescent="0.4">
      <c r="A37" s="375"/>
      <c r="B37" s="371"/>
      <c r="C37" s="568"/>
      <c r="D37" s="546"/>
      <c r="E37" s="568"/>
      <c r="F37" s="546"/>
      <c r="G37" s="550"/>
      <c r="H37" s="23">
        <f>E36</f>
        <v>1240</v>
      </c>
      <c r="I37" s="21" t="s">
        <v>12</v>
      </c>
      <c r="J37" s="23">
        <f>E36</f>
        <v>1240</v>
      </c>
      <c r="K37" s="21" t="s">
        <v>12</v>
      </c>
      <c r="L37" s="608"/>
      <c r="M37" s="9" t="s">
        <v>14</v>
      </c>
      <c r="N37" s="9">
        <v>18</v>
      </c>
      <c r="O37" s="15" t="s">
        <v>53</v>
      </c>
      <c r="P37" s="12">
        <v>2567</v>
      </c>
    </row>
    <row r="38" spans="1:16" ht="108" customHeight="1" x14ac:dyDescent="0.4">
      <c r="A38" s="374">
        <v>16</v>
      </c>
      <c r="B38" s="365" t="s">
        <v>474</v>
      </c>
      <c r="C38" s="567">
        <v>67200</v>
      </c>
      <c r="D38" s="545" t="s">
        <v>12</v>
      </c>
      <c r="E38" s="567">
        <v>67200</v>
      </c>
      <c r="F38" s="545" t="s">
        <v>12</v>
      </c>
      <c r="G38" s="549" t="s">
        <v>13</v>
      </c>
      <c r="H38" s="360" t="s">
        <v>475</v>
      </c>
      <c r="I38" s="361"/>
      <c r="J38" s="360" t="s">
        <v>475</v>
      </c>
      <c r="K38" s="361"/>
      <c r="L38" s="607" t="s">
        <v>870</v>
      </c>
      <c r="M38" s="606" t="s">
        <v>23</v>
      </c>
      <c r="N38" s="606"/>
      <c r="O38" s="9">
        <v>2039</v>
      </c>
      <c r="P38" s="12" t="s">
        <v>15</v>
      </c>
    </row>
    <row r="39" spans="1:16" ht="22.5" customHeight="1" x14ac:dyDescent="0.4">
      <c r="A39" s="375"/>
      <c r="B39" s="366"/>
      <c r="C39" s="568"/>
      <c r="D39" s="546"/>
      <c r="E39" s="568"/>
      <c r="F39" s="546"/>
      <c r="G39" s="550"/>
      <c r="H39" s="23">
        <f>E38</f>
        <v>67200</v>
      </c>
      <c r="I39" s="21" t="s">
        <v>12</v>
      </c>
      <c r="J39" s="23">
        <f>H39</f>
        <v>67200</v>
      </c>
      <c r="K39" s="21" t="s">
        <v>12</v>
      </c>
      <c r="L39" s="608"/>
      <c r="M39" s="9" t="s">
        <v>14</v>
      </c>
      <c r="N39" s="9">
        <v>20</v>
      </c>
      <c r="O39" s="15" t="s">
        <v>53</v>
      </c>
      <c r="P39" s="12">
        <v>2567</v>
      </c>
    </row>
    <row r="40" spans="1:16" ht="93" customHeight="1" x14ac:dyDescent="0.4">
      <c r="A40" s="374">
        <v>17</v>
      </c>
      <c r="B40" s="365" t="s">
        <v>477</v>
      </c>
      <c r="C40" s="567">
        <v>4708</v>
      </c>
      <c r="D40" s="545" t="s">
        <v>12</v>
      </c>
      <c r="E40" s="567">
        <v>4708</v>
      </c>
      <c r="F40" s="545" t="s">
        <v>12</v>
      </c>
      <c r="G40" s="549" t="s">
        <v>13</v>
      </c>
      <c r="H40" s="360" t="s">
        <v>90</v>
      </c>
      <c r="I40" s="361"/>
      <c r="J40" s="360" t="s">
        <v>90</v>
      </c>
      <c r="K40" s="361"/>
      <c r="L40" s="607" t="s">
        <v>478</v>
      </c>
      <c r="M40" s="606" t="s">
        <v>23</v>
      </c>
      <c r="N40" s="606"/>
      <c r="O40" s="9">
        <v>2040</v>
      </c>
      <c r="P40" s="12" t="s">
        <v>15</v>
      </c>
    </row>
    <row r="41" spans="1:16" ht="22.5" customHeight="1" x14ac:dyDescent="0.4">
      <c r="A41" s="375"/>
      <c r="B41" s="366"/>
      <c r="C41" s="568"/>
      <c r="D41" s="546"/>
      <c r="E41" s="568"/>
      <c r="F41" s="546"/>
      <c r="G41" s="550"/>
      <c r="H41" s="23">
        <f>E40</f>
        <v>4708</v>
      </c>
      <c r="I41" s="21" t="s">
        <v>12</v>
      </c>
      <c r="J41" s="23">
        <f>H41</f>
        <v>4708</v>
      </c>
      <c r="K41" s="21" t="s">
        <v>12</v>
      </c>
      <c r="L41" s="608"/>
      <c r="M41" s="9" t="s">
        <v>14</v>
      </c>
      <c r="N41" s="9">
        <v>20</v>
      </c>
      <c r="O41" s="15" t="s">
        <v>53</v>
      </c>
      <c r="P41" s="12">
        <v>2567</v>
      </c>
    </row>
    <row r="42" spans="1:16" ht="46.5" customHeight="1" x14ac:dyDescent="0.4">
      <c r="A42" s="374">
        <v>18</v>
      </c>
      <c r="B42" s="365" t="s">
        <v>479</v>
      </c>
      <c r="C42" s="567">
        <v>399</v>
      </c>
      <c r="D42" s="545" t="s">
        <v>12</v>
      </c>
      <c r="E42" s="567">
        <v>399</v>
      </c>
      <c r="F42" s="545" t="s">
        <v>12</v>
      </c>
      <c r="G42" s="549" t="s">
        <v>13</v>
      </c>
      <c r="H42" s="360" t="s">
        <v>389</v>
      </c>
      <c r="I42" s="361"/>
      <c r="J42" s="360" t="s">
        <v>389</v>
      </c>
      <c r="K42" s="361"/>
      <c r="L42" s="607" t="s">
        <v>480</v>
      </c>
      <c r="M42" s="606" t="s">
        <v>23</v>
      </c>
      <c r="N42" s="606"/>
      <c r="O42" s="9">
        <v>2041</v>
      </c>
      <c r="P42" s="12" t="s">
        <v>15</v>
      </c>
    </row>
    <row r="43" spans="1:16" ht="22.5" customHeight="1" x14ac:dyDescent="0.4">
      <c r="A43" s="375"/>
      <c r="B43" s="366"/>
      <c r="C43" s="568"/>
      <c r="D43" s="546"/>
      <c r="E43" s="568"/>
      <c r="F43" s="546"/>
      <c r="G43" s="550"/>
      <c r="H43" s="23">
        <f>E42</f>
        <v>399</v>
      </c>
      <c r="I43" s="21" t="s">
        <v>12</v>
      </c>
      <c r="J43" s="23">
        <f>H43</f>
        <v>399</v>
      </c>
      <c r="K43" s="21" t="s">
        <v>12</v>
      </c>
      <c r="L43" s="608"/>
      <c r="M43" s="9" t="s">
        <v>14</v>
      </c>
      <c r="N43" s="9">
        <v>20</v>
      </c>
      <c r="O43" s="15" t="s">
        <v>53</v>
      </c>
      <c r="P43" s="12">
        <v>2567</v>
      </c>
    </row>
    <row r="44" spans="1:16" ht="72.75" customHeight="1" x14ac:dyDescent="0.4">
      <c r="A44" s="374">
        <v>19</v>
      </c>
      <c r="B44" s="365" t="s">
        <v>481</v>
      </c>
      <c r="C44" s="567">
        <v>798</v>
      </c>
      <c r="D44" s="545" t="s">
        <v>12</v>
      </c>
      <c r="E44" s="567">
        <v>798</v>
      </c>
      <c r="F44" s="545" t="s">
        <v>12</v>
      </c>
      <c r="G44" s="549" t="s">
        <v>13</v>
      </c>
      <c r="H44" s="360" t="s">
        <v>389</v>
      </c>
      <c r="I44" s="361"/>
      <c r="J44" s="360" t="s">
        <v>389</v>
      </c>
      <c r="K44" s="361"/>
      <c r="L44" s="607" t="s">
        <v>482</v>
      </c>
      <c r="M44" s="606" t="s">
        <v>23</v>
      </c>
      <c r="N44" s="606"/>
      <c r="O44" s="9">
        <v>2042</v>
      </c>
      <c r="P44" s="12" t="s">
        <v>15</v>
      </c>
    </row>
    <row r="45" spans="1:16" ht="22.5" customHeight="1" x14ac:dyDescent="0.4">
      <c r="A45" s="375"/>
      <c r="B45" s="366"/>
      <c r="C45" s="568"/>
      <c r="D45" s="546"/>
      <c r="E45" s="568"/>
      <c r="F45" s="546"/>
      <c r="G45" s="550"/>
      <c r="H45" s="23">
        <f>E44</f>
        <v>798</v>
      </c>
      <c r="I45" s="21" t="s">
        <v>12</v>
      </c>
      <c r="J45" s="23">
        <f>H45</f>
        <v>798</v>
      </c>
      <c r="K45" s="21" t="s">
        <v>12</v>
      </c>
      <c r="L45" s="608"/>
      <c r="M45" s="9" t="s">
        <v>14</v>
      </c>
      <c r="N45" s="9">
        <v>20</v>
      </c>
      <c r="O45" s="15" t="s">
        <v>53</v>
      </c>
      <c r="P45" s="12">
        <v>2567</v>
      </c>
    </row>
    <row r="46" spans="1:16" ht="22.5" customHeight="1" x14ac:dyDescent="0.4">
      <c r="A46" s="374">
        <v>20</v>
      </c>
      <c r="B46" s="365" t="s">
        <v>484</v>
      </c>
      <c r="C46" s="567">
        <v>798</v>
      </c>
      <c r="D46" s="545" t="s">
        <v>12</v>
      </c>
      <c r="E46" s="567">
        <v>798</v>
      </c>
      <c r="F46" s="545" t="s">
        <v>12</v>
      </c>
      <c r="G46" s="549" t="s">
        <v>13</v>
      </c>
      <c r="H46" s="360" t="s">
        <v>389</v>
      </c>
      <c r="I46" s="361"/>
      <c r="J46" s="360" t="s">
        <v>389</v>
      </c>
      <c r="K46" s="361"/>
      <c r="L46" s="607" t="s">
        <v>483</v>
      </c>
      <c r="M46" s="606" t="s">
        <v>23</v>
      </c>
      <c r="N46" s="606"/>
      <c r="O46" s="9">
        <v>2021</v>
      </c>
      <c r="P46" s="12" t="s">
        <v>15</v>
      </c>
    </row>
    <row r="47" spans="1:16" ht="22.5" customHeight="1" x14ac:dyDescent="0.4">
      <c r="A47" s="375"/>
      <c r="B47" s="366"/>
      <c r="C47" s="568"/>
      <c r="D47" s="546"/>
      <c r="E47" s="568"/>
      <c r="F47" s="546"/>
      <c r="G47" s="550"/>
      <c r="H47" s="23">
        <f>E46</f>
        <v>798</v>
      </c>
      <c r="I47" s="21" t="s">
        <v>12</v>
      </c>
      <c r="J47" s="23">
        <f>H47</f>
        <v>798</v>
      </c>
      <c r="K47" s="21" t="s">
        <v>12</v>
      </c>
      <c r="L47" s="608"/>
      <c r="M47" s="9" t="s">
        <v>14</v>
      </c>
      <c r="N47" s="9">
        <v>23</v>
      </c>
      <c r="O47" s="15" t="s">
        <v>53</v>
      </c>
      <c r="P47" s="12">
        <v>2567</v>
      </c>
    </row>
    <row r="48" spans="1:16" ht="46.5" customHeight="1" x14ac:dyDescent="0.4">
      <c r="A48" s="374">
        <v>21</v>
      </c>
      <c r="B48" s="365" t="s">
        <v>487</v>
      </c>
      <c r="C48" s="567">
        <v>3923.5</v>
      </c>
      <c r="D48" s="545" t="s">
        <v>12</v>
      </c>
      <c r="E48" s="567">
        <v>3923.5</v>
      </c>
      <c r="F48" s="545" t="s">
        <v>12</v>
      </c>
      <c r="G48" s="549" t="s">
        <v>13</v>
      </c>
      <c r="H48" s="572" t="s">
        <v>485</v>
      </c>
      <c r="I48" s="573"/>
      <c r="J48" s="572" t="s">
        <v>485</v>
      </c>
      <c r="K48" s="573"/>
      <c r="L48" s="607" t="s">
        <v>486</v>
      </c>
      <c r="M48" s="606" t="s">
        <v>23</v>
      </c>
      <c r="N48" s="606"/>
      <c r="O48" s="9">
        <v>2021</v>
      </c>
      <c r="P48" s="12" t="s">
        <v>15</v>
      </c>
    </row>
    <row r="49" spans="1:16" ht="22.5" customHeight="1" x14ac:dyDescent="0.4">
      <c r="A49" s="375"/>
      <c r="B49" s="366"/>
      <c r="C49" s="568"/>
      <c r="D49" s="546"/>
      <c r="E49" s="568"/>
      <c r="F49" s="546"/>
      <c r="G49" s="550"/>
      <c r="H49" s="23">
        <f>E48</f>
        <v>3923.5</v>
      </c>
      <c r="I49" s="20" t="s">
        <v>12</v>
      </c>
      <c r="J49" s="23">
        <f>H49</f>
        <v>3923.5</v>
      </c>
      <c r="K49" s="20" t="s">
        <v>12</v>
      </c>
      <c r="L49" s="608"/>
      <c r="M49" s="9" t="s">
        <v>14</v>
      </c>
      <c r="N49" s="9">
        <v>23</v>
      </c>
      <c r="O49" s="15" t="s">
        <v>53</v>
      </c>
      <c r="P49" s="12">
        <v>2567</v>
      </c>
    </row>
    <row r="50" spans="1:16" ht="81.75" customHeight="1" x14ac:dyDescent="0.4">
      <c r="A50" s="374">
        <v>22</v>
      </c>
      <c r="B50" s="365" t="s">
        <v>488</v>
      </c>
      <c r="C50" s="567">
        <v>7280.7</v>
      </c>
      <c r="D50" s="545" t="s">
        <v>12</v>
      </c>
      <c r="E50" s="567">
        <v>7280.7</v>
      </c>
      <c r="F50" s="545" t="s">
        <v>12</v>
      </c>
      <c r="G50" s="549" t="s">
        <v>13</v>
      </c>
      <c r="H50" s="572" t="s">
        <v>490</v>
      </c>
      <c r="I50" s="573"/>
      <c r="J50" s="572" t="s">
        <v>490</v>
      </c>
      <c r="K50" s="573"/>
      <c r="L50" s="607" t="s">
        <v>917</v>
      </c>
      <c r="M50" s="606" t="s">
        <v>23</v>
      </c>
      <c r="N50" s="606"/>
      <c r="O50" s="9">
        <v>2085</v>
      </c>
      <c r="P50" s="12" t="s">
        <v>15</v>
      </c>
    </row>
    <row r="51" spans="1:16" ht="22.5" customHeight="1" x14ac:dyDescent="0.4">
      <c r="A51" s="375"/>
      <c r="B51" s="366"/>
      <c r="C51" s="568"/>
      <c r="D51" s="546"/>
      <c r="E51" s="568"/>
      <c r="F51" s="546"/>
      <c r="G51" s="550"/>
      <c r="H51" s="19">
        <f>E50</f>
        <v>7280.7</v>
      </c>
      <c r="I51" s="20" t="s">
        <v>12</v>
      </c>
      <c r="J51" s="19">
        <f>H51</f>
        <v>7280.7</v>
      </c>
      <c r="K51" s="20" t="s">
        <v>12</v>
      </c>
      <c r="L51" s="608"/>
      <c r="M51" s="9" t="s">
        <v>14</v>
      </c>
      <c r="N51" s="9">
        <v>25</v>
      </c>
      <c r="O51" s="15" t="s">
        <v>53</v>
      </c>
      <c r="P51" s="12">
        <v>2567</v>
      </c>
    </row>
    <row r="52" spans="1:16" ht="66.75" customHeight="1" x14ac:dyDescent="0.4">
      <c r="A52" s="374">
        <v>23</v>
      </c>
      <c r="B52" s="365" t="s">
        <v>493</v>
      </c>
      <c r="C52" s="567">
        <v>9954</v>
      </c>
      <c r="D52" s="545" t="s">
        <v>12</v>
      </c>
      <c r="E52" s="567">
        <v>9954</v>
      </c>
      <c r="F52" s="545" t="s">
        <v>12</v>
      </c>
      <c r="G52" s="549" t="s">
        <v>13</v>
      </c>
      <c r="H52" s="360" t="s">
        <v>491</v>
      </c>
      <c r="I52" s="361"/>
      <c r="J52" s="360" t="s">
        <v>491</v>
      </c>
      <c r="K52" s="361"/>
      <c r="L52" s="607" t="s">
        <v>917</v>
      </c>
      <c r="M52" s="606" t="s">
        <v>23</v>
      </c>
      <c r="N52" s="606"/>
      <c r="O52" s="9">
        <v>2085</v>
      </c>
      <c r="P52" s="12" t="s">
        <v>15</v>
      </c>
    </row>
    <row r="53" spans="1:16" ht="22.5" customHeight="1" x14ac:dyDescent="0.4">
      <c r="A53" s="375"/>
      <c r="B53" s="366"/>
      <c r="C53" s="568"/>
      <c r="D53" s="546"/>
      <c r="E53" s="568"/>
      <c r="F53" s="546"/>
      <c r="G53" s="550"/>
      <c r="H53" s="23">
        <f>E52</f>
        <v>9954</v>
      </c>
      <c r="I53" s="21" t="s">
        <v>12</v>
      </c>
      <c r="J53" s="23">
        <f>E52</f>
        <v>9954</v>
      </c>
      <c r="K53" s="21" t="s">
        <v>12</v>
      </c>
      <c r="L53" s="608"/>
      <c r="M53" s="9" t="s">
        <v>14</v>
      </c>
      <c r="N53" s="9">
        <v>25</v>
      </c>
      <c r="O53" s="15" t="s">
        <v>53</v>
      </c>
      <c r="P53" s="12">
        <v>2567</v>
      </c>
    </row>
    <row r="54" spans="1:16" ht="133.5" customHeight="1" x14ac:dyDescent="0.4">
      <c r="A54" s="374">
        <v>24</v>
      </c>
      <c r="B54" s="365" t="s">
        <v>495</v>
      </c>
      <c r="C54" s="567">
        <v>18000</v>
      </c>
      <c r="D54" s="545" t="s">
        <v>12</v>
      </c>
      <c r="E54" s="567">
        <v>18000</v>
      </c>
      <c r="F54" s="545" t="s">
        <v>12</v>
      </c>
      <c r="G54" s="549" t="s">
        <v>13</v>
      </c>
      <c r="H54" s="360" t="s">
        <v>494</v>
      </c>
      <c r="I54" s="361"/>
      <c r="J54" s="360" t="s">
        <v>494</v>
      </c>
      <c r="K54" s="361"/>
      <c r="L54" s="607" t="s">
        <v>870</v>
      </c>
      <c r="M54" s="606" t="s">
        <v>23</v>
      </c>
      <c r="N54" s="606"/>
      <c r="O54" s="9">
        <v>2087</v>
      </c>
      <c r="P54" s="12" t="s">
        <v>15</v>
      </c>
    </row>
    <row r="55" spans="1:16" ht="22.5" customHeight="1" x14ac:dyDescent="0.4">
      <c r="A55" s="375"/>
      <c r="B55" s="366"/>
      <c r="C55" s="568"/>
      <c r="D55" s="546"/>
      <c r="E55" s="568"/>
      <c r="F55" s="546"/>
      <c r="G55" s="550"/>
      <c r="H55" s="23">
        <f>E54</f>
        <v>18000</v>
      </c>
      <c r="I55" s="21" t="s">
        <v>12</v>
      </c>
      <c r="J55" s="23">
        <f>H55</f>
        <v>18000</v>
      </c>
      <c r="K55" s="21" t="s">
        <v>12</v>
      </c>
      <c r="L55" s="608"/>
      <c r="M55" s="9" t="s">
        <v>14</v>
      </c>
      <c r="N55" s="9">
        <v>25</v>
      </c>
      <c r="O55" s="15" t="s">
        <v>53</v>
      </c>
      <c r="P55" s="12">
        <v>2567</v>
      </c>
    </row>
    <row r="56" spans="1:16" ht="126" customHeight="1" x14ac:dyDescent="0.4">
      <c r="A56" s="374">
        <v>25</v>
      </c>
      <c r="B56" s="365" t="s">
        <v>498</v>
      </c>
      <c r="C56" s="567">
        <v>1596</v>
      </c>
      <c r="D56" s="545" t="s">
        <v>12</v>
      </c>
      <c r="E56" s="567">
        <v>1596</v>
      </c>
      <c r="F56" s="545" t="s">
        <v>12</v>
      </c>
      <c r="G56" s="549" t="s">
        <v>13</v>
      </c>
      <c r="H56" s="360" t="s">
        <v>389</v>
      </c>
      <c r="I56" s="361"/>
      <c r="J56" s="360" t="s">
        <v>389</v>
      </c>
      <c r="K56" s="361"/>
      <c r="L56" s="607" t="s">
        <v>497</v>
      </c>
      <c r="M56" s="606" t="s">
        <v>23</v>
      </c>
      <c r="N56" s="606"/>
      <c r="O56" s="9">
        <v>2109</v>
      </c>
      <c r="P56" s="12" t="s">
        <v>15</v>
      </c>
    </row>
    <row r="57" spans="1:16" ht="22.5" customHeight="1" x14ac:dyDescent="0.4">
      <c r="A57" s="375"/>
      <c r="B57" s="366"/>
      <c r="C57" s="568"/>
      <c r="D57" s="546"/>
      <c r="E57" s="568"/>
      <c r="F57" s="546"/>
      <c r="G57" s="550"/>
      <c r="H57" s="23">
        <f>E56</f>
        <v>1596</v>
      </c>
      <c r="I57" s="21" t="s">
        <v>12</v>
      </c>
      <c r="J57" s="23">
        <f>E56</f>
        <v>1596</v>
      </c>
      <c r="K57" s="21" t="s">
        <v>12</v>
      </c>
      <c r="L57" s="608"/>
      <c r="M57" s="9" t="s">
        <v>14</v>
      </c>
      <c r="N57" s="9">
        <v>27</v>
      </c>
      <c r="O57" s="15" t="s">
        <v>53</v>
      </c>
      <c r="P57" s="12">
        <v>2567</v>
      </c>
    </row>
    <row r="58" spans="1:16" ht="96" customHeight="1" x14ac:dyDescent="0.4">
      <c r="A58" s="374">
        <v>26</v>
      </c>
      <c r="B58" s="365" t="s">
        <v>499</v>
      </c>
      <c r="C58" s="567">
        <v>1920</v>
      </c>
      <c r="D58" s="545" t="s">
        <v>12</v>
      </c>
      <c r="E58" s="567">
        <v>1920</v>
      </c>
      <c r="F58" s="545" t="s">
        <v>12</v>
      </c>
      <c r="G58" s="549" t="s">
        <v>13</v>
      </c>
      <c r="H58" s="360" t="s">
        <v>500</v>
      </c>
      <c r="I58" s="361"/>
      <c r="J58" s="360" t="s">
        <v>500</v>
      </c>
      <c r="K58" s="361"/>
      <c r="L58" s="607" t="s">
        <v>501</v>
      </c>
      <c r="M58" s="606" t="s">
        <v>23</v>
      </c>
      <c r="N58" s="606"/>
      <c r="O58" s="9">
        <v>2110</v>
      </c>
      <c r="P58" s="12" t="s">
        <v>15</v>
      </c>
    </row>
    <row r="59" spans="1:16" ht="22.5" customHeight="1" x14ac:dyDescent="0.4">
      <c r="A59" s="375"/>
      <c r="B59" s="366"/>
      <c r="C59" s="568"/>
      <c r="D59" s="546"/>
      <c r="E59" s="568"/>
      <c r="F59" s="546"/>
      <c r="G59" s="550"/>
      <c r="H59" s="23">
        <f>E58</f>
        <v>1920</v>
      </c>
      <c r="I59" s="21" t="s">
        <v>12</v>
      </c>
      <c r="J59" s="23">
        <f>H59</f>
        <v>1920</v>
      </c>
      <c r="K59" s="21" t="s">
        <v>12</v>
      </c>
      <c r="L59" s="608"/>
      <c r="M59" s="9" t="s">
        <v>14</v>
      </c>
      <c r="N59" s="9">
        <v>27</v>
      </c>
      <c r="O59" s="15" t="s">
        <v>53</v>
      </c>
      <c r="P59" s="12">
        <v>2567</v>
      </c>
    </row>
    <row r="60" spans="1:16" ht="22.5" customHeight="1" x14ac:dyDescent="0.4">
      <c r="A60" s="374">
        <v>27</v>
      </c>
      <c r="B60" s="365" t="s">
        <v>337</v>
      </c>
      <c r="C60" s="609">
        <v>23332.73</v>
      </c>
      <c r="D60" s="344" t="s">
        <v>12</v>
      </c>
      <c r="E60" s="567">
        <v>23332.73</v>
      </c>
      <c r="F60" s="348" t="s">
        <v>12</v>
      </c>
      <c r="G60" s="350" t="s">
        <v>13</v>
      </c>
      <c r="H60" s="360" t="s">
        <v>336</v>
      </c>
      <c r="I60" s="361"/>
      <c r="J60" s="360" t="s">
        <v>336</v>
      </c>
      <c r="K60" s="361"/>
      <c r="L60" s="354" t="s">
        <v>396</v>
      </c>
      <c r="M60" s="338" t="s">
        <v>300</v>
      </c>
      <c r="N60" s="339"/>
      <c r="O60" s="15">
        <v>1</v>
      </c>
      <c r="P60" s="17">
        <v>2568</v>
      </c>
    </row>
    <row r="61" spans="1:16" ht="22.5" customHeight="1" x14ac:dyDescent="0.4">
      <c r="A61" s="375"/>
      <c r="B61" s="366"/>
      <c r="C61" s="610"/>
      <c r="D61" s="345"/>
      <c r="E61" s="568"/>
      <c r="F61" s="349"/>
      <c r="G61" s="351"/>
      <c r="H61" s="23">
        <f>E60</f>
        <v>23332.73</v>
      </c>
      <c r="I61" s="21" t="s">
        <v>12</v>
      </c>
      <c r="J61" s="23">
        <f>H61</f>
        <v>23332.73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2.5" customHeight="1" x14ac:dyDescent="0.4">
      <c r="A62" s="374">
        <v>28</v>
      </c>
      <c r="B62" s="365" t="s">
        <v>337</v>
      </c>
      <c r="C62" s="609">
        <v>18437.54</v>
      </c>
      <c r="D62" s="344" t="s">
        <v>12</v>
      </c>
      <c r="E62" s="567">
        <f>C62</f>
        <v>18437.54</v>
      </c>
      <c r="F62" s="348" t="s">
        <v>12</v>
      </c>
      <c r="G62" s="350" t="s">
        <v>13</v>
      </c>
      <c r="H62" s="360" t="s">
        <v>338</v>
      </c>
      <c r="I62" s="361"/>
      <c r="J62" s="360" t="s">
        <v>338</v>
      </c>
      <c r="K62" s="361"/>
      <c r="L62" s="354" t="s">
        <v>397</v>
      </c>
      <c r="M62" s="338" t="s">
        <v>300</v>
      </c>
      <c r="N62" s="339"/>
      <c r="O62" s="15">
        <v>2</v>
      </c>
      <c r="P62" s="17">
        <v>2568</v>
      </c>
    </row>
    <row r="63" spans="1:16" ht="22.5" customHeight="1" x14ac:dyDescent="0.4">
      <c r="A63" s="375"/>
      <c r="B63" s="366"/>
      <c r="C63" s="610"/>
      <c r="D63" s="345"/>
      <c r="E63" s="568"/>
      <c r="F63" s="349"/>
      <c r="G63" s="351"/>
      <c r="H63" s="23">
        <f>E62</f>
        <v>18437.54</v>
      </c>
      <c r="I63" s="21" t="s">
        <v>12</v>
      </c>
      <c r="J63" s="23">
        <f>H63</f>
        <v>18437.54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2.5" customHeight="1" x14ac:dyDescent="0.4">
      <c r="A64" s="374">
        <v>29</v>
      </c>
      <c r="B64" s="365" t="s">
        <v>340</v>
      </c>
      <c r="C64" s="609">
        <v>21218</v>
      </c>
      <c r="D64" s="344" t="s">
        <v>12</v>
      </c>
      <c r="E64" s="567">
        <f>C64</f>
        <v>21218</v>
      </c>
      <c r="F64" s="348" t="s">
        <v>12</v>
      </c>
      <c r="G64" s="350" t="s">
        <v>13</v>
      </c>
      <c r="H64" s="360" t="s">
        <v>339</v>
      </c>
      <c r="I64" s="361"/>
      <c r="J64" s="360" t="s">
        <v>339</v>
      </c>
      <c r="K64" s="361"/>
      <c r="L64" s="354" t="s">
        <v>398</v>
      </c>
      <c r="M64" s="338" t="s">
        <v>300</v>
      </c>
      <c r="N64" s="339"/>
      <c r="O64" s="15">
        <v>3</v>
      </c>
      <c r="P64" s="17">
        <v>2568</v>
      </c>
    </row>
    <row r="65" spans="1:16" ht="22.5" customHeight="1" x14ac:dyDescent="0.4">
      <c r="A65" s="375"/>
      <c r="B65" s="366"/>
      <c r="C65" s="610"/>
      <c r="D65" s="345"/>
      <c r="E65" s="568"/>
      <c r="F65" s="349"/>
      <c r="G65" s="351"/>
      <c r="H65" s="23">
        <f>E64</f>
        <v>21218</v>
      </c>
      <c r="I65" s="21" t="s">
        <v>12</v>
      </c>
      <c r="J65" s="23">
        <f>E64</f>
        <v>21218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2.5" customHeight="1" x14ac:dyDescent="0.4">
      <c r="A66" s="374">
        <v>30</v>
      </c>
      <c r="B66" s="365" t="s">
        <v>337</v>
      </c>
      <c r="C66" s="609">
        <v>16311.34</v>
      </c>
      <c r="D66" s="344" t="s">
        <v>12</v>
      </c>
      <c r="E66" s="567">
        <f>C66</f>
        <v>16311.34</v>
      </c>
      <c r="F66" s="348" t="s">
        <v>12</v>
      </c>
      <c r="G66" s="350" t="s">
        <v>13</v>
      </c>
      <c r="H66" s="360" t="s">
        <v>341</v>
      </c>
      <c r="I66" s="361"/>
      <c r="J66" s="360" t="s">
        <v>341</v>
      </c>
      <c r="K66" s="361"/>
      <c r="L66" s="354" t="s">
        <v>399</v>
      </c>
      <c r="M66" s="338" t="s">
        <v>300</v>
      </c>
      <c r="N66" s="339"/>
      <c r="O66" s="15">
        <v>4</v>
      </c>
      <c r="P66" s="17">
        <v>2568</v>
      </c>
    </row>
    <row r="67" spans="1:16" ht="22.5" customHeight="1" x14ac:dyDescent="0.4">
      <c r="A67" s="375"/>
      <c r="B67" s="366"/>
      <c r="C67" s="610"/>
      <c r="D67" s="345"/>
      <c r="E67" s="568"/>
      <c r="F67" s="349"/>
      <c r="G67" s="351"/>
      <c r="H67" s="23">
        <f>E66</f>
        <v>16311.34</v>
      </c>
      <c r="I67" s="21" t="s">
        <v>12</v>
      </c>
      <c r="J67" s="23">
        <f>E66</f>
        <v>16311.34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2.5" customHeight="1" x14ac:dyDescent="0.4">
      <c r="A68" s="374">
        <v>31</v>
      </c>
      <c r="B68" s="365" t="s">
        <v>342</v>
      </c>
      <c r="C68" s="609">
        <v>16390.91</v>
      </c>
      <c r="D68" s="344" t="s">
        <v>12</v>
      </c>
      <c r="E68" s="567">
        <f>C68</f>
        <v>16390.91</v>
      </c>
      <c r="F68" s="348" t="s">
        <v>12</v>
      </c>
      <c r="G68" s="350" t="s">
        <v>13</v>
      </c>
      <c r="H68" s="360" t="s">
        <v>343</v>
      </c>
      <c r="I68" s="361"/>
      <c r="J68" s="360" t="s">
        <v>343</v>
      </c>
      <c r="K68" s="361"/>
      <c r="L68" s="354" t="s">
        <v>400</v>
      </c>
      <c r="M68" s="338" t="s">
        <v>300</v>
      </c>
      <c r="N68" s="339"/>
      <c r="O68" s="15">
        <v>5</v>
      </c>
      <c r="P68" s="17">
        <v>2568</v>
      </c>
    </row>
    <row r="69" spans="1:16" ht="22.5" customHeight="1" x14ac:dyDescent="0.4">
      <c r="A69" s="375"/>
      <c r="B69" s="366"/>
      <c r="C69" s="610"/>
      <c r="D69" s="345"/>
      <c r="E69" s="568"/>
      <c r="F69" s="349"/>
      <c r="G69" s="351"/>
      <c r="H69" s="23">
        <f>E68</f>
        <v>16390.91</v>
      </c>
      <c r="I69" s="21" t="s">
        <v>12</v>
      </c>
      <c r="J69" s="23">
        <f>H69</f>
        <v>16390.91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2.5" customHeight="1" x14ac:dyDescent="0.4">
      <c r="A70" s="374">
        <v>32</v>
      </c>
      <c r="B70" s="527" t="s">
        <v>344</v>
      </c>
      <c r="C70" s="609">
        <v>15913.5</v>
      </c>
      <c r="D70" s="344" t="s">
        <v>12</v>
      </c>
      <c r="E70" s="567">
        <f>C70</f>
        <v>15913.5</v>
      </c>
      <c r="F70" s="348" t="s">
        <v>12</v>
      </c>
      <c r="G70" s="350" t="s">
        <v>13</v>
      </c>
      <c r="H70" s="360" t="s">
        <v>345</v>
      </c>
      <c r="I70" s="361"/>
      <c r="J70" s="360" t="s">
        <v>345</v>
      </c>
      <c r="K70" s="361"/>
      <c r="L70" s="354" t="s">
        <v>401</v>
      </c>
      <c r="M70" s="338" t="s">
        <v>300</v>
      </c>
      <c r="N70" s="339"/>
      <c r="O70" s="15">
        <v>6</v>
      </c>
      <c r="P70" s="17">
        <v>2568</v>
      </c>
    </row>
    <row r="71" spans="1:16" ht="22.5" customHeight="1" x14ac:dyDescent="0.4">
      <c r="A71" s="375"/>
      <c r="B71" s="528"/>
      <c r="C71" s="610"/>
      <c r="D71" s="345"/>
      <c r="E71" s="568"/>
      <c r="F71" s="349"/>
      <c r="G71" s="351"/>
      <c r="H71" s="23">
        <f>E70</f>
        <v>15913.5</v>
      </c>
      <c r="I71" s="21" t="s">
        <v>12</v>
      </c>
      <c r="J71" s="23">
        <f>H71</f>
        <v>15913.5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ht="22.5" customHeight="1" x14ac:dyDescent="0.4">
      <c r="A72" s="374">
        <v>33</v>
      </c>
      <c r="B72" s="365" t="s">
        <v>340</v>
      </c>
      <c r="C72" s="609">
        <v>18540</v>
      </c>
      <c r="D72" s="344" t="s">
        <v>12</v>
      </c>
      <c r="E72" s="567">
        <f>C72</f>
        <v>18540</v>
      </c>
      <c r="F72" s="348" t="s">
        <v>12</v>
      </c>
      <c r="G72" s="350" t="s">
        <v>13</v>
      </c>
      <c r="H72" s="360" t="s">
        <v>346</v>
      </c>
      <c r="I72" s="361"/>
      <c r="J72" s="360" t="s">
        <v>346</v>
      </c>
      <c r="K72" s="361"/>
      <c r="L72" s="354" t="s">
        <v>402</v>
      </c>
      <c r="M72" s="338" t="s">
        <v>300</v>
      </c>
      <c r="N72" s="339"/>
      <c r="O72" s="15">
        <v>7</v>
      </c>
      <c r="P72" s="17">
        <v>2568</v>
      </c>
    </row>
    <row r="73" spans="1:16" ht="22.5" customHeight="1" x14ac:dyDescent="0.4">
      <c r="A73" s="375"/>
      <c r="B73" s="366"/>
      <c r="C73" s="610"/>
      <c r="D73" s="345"/>
      <c r="E73" s="568"/>
      <c r="F73" s="349"/>
      <c r="G73" s="351"/>
      <c r="H73" s="23">
        <f>E72</f>
        <v>18540</v>
      </c>
      <c r="I73" s="21" t="s">
        <v>12</v>
      </c>
      <c r="J73" s="23">
        <f>H73</f>
        <v>18540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2.5" customHeight="1" x14ac:dyDescent="0.4">
      <c r="A74" s="374">
        <v>34</v>
      </c>
      <c r="B74" s="365" t="s">
        <v>347</v>
      </c>
      <c r="C74" s="609">
        <v>15450</v>
      </c>
      <c r="D74" s="344" t="s">
        <v>12</v>
      </c>
      <c r="E74" s="567">
        <v>15450</v>
      </c>
      <c r="F74" s="348" t="s">
        <v>12</v>
      </c>
      <c r="G74" s="350" t="s">
        <v>13</v>
      </c>
      <c r="H74" s="360" t="s">
        <v>348</v>
      </c>
      <c r="I74" s="361"/>
      <c r="J74" s="360" t="s">
        <v>348</v>
      </c>
      <c r="K74" s="361"/>
      <c r="L74" s="354" t="s">
        <v>403</v>
      </c>
      <c r="M74" s="338" t="s">
        <v>300</v>
      </c>
      <c r="N74" s="339"/>
      <c r="O74" s="15">
        <v>8</v>
      </c>
      <c r="P74" s="17">
        <v>2568</v>
      </c>
    </row>
    <row r="75" spans="1:16" ht="22.5" customHeight="1" x14ac:dyDescent="0.4">
      <c r="A75" s="375"/>
      <c r="B75" s="366"/>
      <c r="C75" s="610"/>
      <c r="D75" s="345"/>
      <c r="E75" s="568"/>
      <c r="F75" s="349"/>
      <c r="G75" s="351"/>
      <c r="H75" s="23">
        <f>E74</f>
        <v>15450</v>
      </c>
      <c r="I75" s="21" t="s">
        <v>12</v>
      </c>
      <c r="J75" s="23">
        <f>H75</f>
        <v>15450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2.5" customHeight="1" x14ac:dyDescent="0.4">
      <c r="A76" s="374">
        <v>35</v>
      </c>
      <c r="B76" s="365" t="s">
        <v>349</v>
      </c>
      <c r="C76" s="609">
        <v>15225</v>
      </c>
      <c r="D76" s="344" t="s">
        <v>12</v>
      </c>
      <c r="E76" s="567">
        <f>C76</f>
        <v>15225</v>
      </c>
      <c r="F76" s="348" t="s">
        <v>12</v>
      </c>
      <c r="G76" s="350" t="s">
        <v>13</v>
      </c>
      <c r="H76" s="360" t="s">
        <v>350</v>
      </c>
      <c r="I76" s="361"/>
      <c r="J76" s="360" t="s">
        <v>350</v>
      </c>
      <c r="K76" s="361"/>
      <c r="L76" s="354" t="s">
        <v>404</v>
      </c>
      <c r="M76" s="338" t="s">
        <v>300</v>
      </c>
      <c r="N76" s="339"/>
      <c r="O76" s="15">
        <v>9</v>
      </c>
      <c r="P76" s="17">
        <v>2568</v>
      </c>
    </row>
    <row r="77" spans="1:16" ht="22.5" customHeight="1" x14ac:dyDescent="0.4">
      <c r="A77" s="375"/>
      <c r="B77" s="366"/>
      <c r="C77" s="610"/>
      <c r="D77" s="345"/>
      <c r="E77" s="568"/>
      <c r="F77" s="349"/>
      <c r="G77" s="351"/>
      <c r="H77" s="23">
        <f>E76</f>
        <v>15225</v>
      </c>
      <c r="I77" s="21" t="s">
        <v>12</v>
      </c>
      <c r="J77" s="23">
        <f>H77</f>
        <v>15225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ht="22.5" customHeight="1" x14ac:dyDescent="0.4">
      <c r="A78" s="374">
        <v>36</v>
      </c>
      <c r="B78" s="365" t="s">
        <v>351</v>
      </c>
      <c r="C78" s="609">
        <v>18000</v>
      </c>
      <c r="D78" s="344" t="s">
        <v>12</v>
      </c>
      <c r="E78" s="567">
        <f>C78</f>
        <v>18000</v>
      </c>
      <c r="F78" s="348" t="s">
        <v>12</v>
      </c>
      <c r="G78" s="350" t="s">
        <v>13</v>
      </c>
      <c r="H78" s="360" t="s">
        <v>352</v>
      </c>
      <c r="I78" s="361"/>
      <c r="J78" s="360" t="s">
        <v>352</v>
      </c>
      <c r="K78" s="361"/>
      <c r="L78" s="354" t="s">
        <v>405</v>
      </c>
      <c r="M78" s="338" t="s">
        <v>300</v>
      </c>
      <c r="N78" s="339"/>
      <c r="O78" s="15">
        <v>10</v>
      </c>
      <c r="P78" s="17">
        <v>2568</v>
      </c>
    </row>
    <row r="79" spans="1:16" ht="22.5" customHeight="1" x14ac:dyDescent="0.4">
      <c r="A79" s="375"/>
      <c r="B79" s="366"/>
      <c r="C79" s="610"/>
      <c r="D79" s="345"/>
      <c r="E79" s="568"/>
      <c r="F79" s="349"/>
      <c r="G79" s="351"/>
      <c r="H79" s="23">
        <f>E78</f>
        <v>18000</v>
      </c>
      <c r="I79" s="21" t="s">
        <v>12</v>
      </c>
      <c r="J79" s="23">
        <f>H79</f>
        <v>18000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ht="22.5" customHeight="1" x14ac:dyDescent="0.4">
      <c r="A80" s="374">
        <v>37</v>
      </c>
      <c r="B80" s="365" t="s">
        <v>351</v>
      </c>
      <c r="C80" s="609">
        <v>16838.560000000001</v>
      </c>
      <c r="D80" s="344" t="s">
        <v>12</v>
      </c>
      <c r="E80" s="567">
        <v>16838.560000000001</v>
      </c>
      <c r="F80" s="348" t="s">
        <v>12</v>
      </c>
      <c r="G80" s="350" t="s">
        <v>13</v>
      </c>
      <c r="H80" s="360" t="s">
        <v>353</v>
      </c>
      <c r="I80" s="361"/>
      <c r="J80" s="360" t="s">
        <v>353</v>
      </c>
      <c r="K80" s="361"/>
      <c r="L80" s="354" t="s">
        <v>406</v>
      </c>
      <c r="M80" s="338" t="s">
        <v>300</v>
      </c>
      <c r="N80" s="339"/>
      <c r="O80" s="15">
        <v>11</v>
      </c>
      <c r="P80" s="17">
        <v>2568</v>
      </c>
    </row>
    <row r="81" spans="1:16" ht="22.5" customHeight="1" x14ac:dyDescent="0.4">
      <c r="A81" s="375"/>
      <c r="B81" s="366"/>
      <c r="C81" s="610"/>
      <c r="D81" s="345"/>
      <c r="E81" s="568"/>
      <c r="F81" s="349"/>
      <c r="G81" s="351"/>
      <c r="H81" s="23">
        <f>E80</f>
        <v>16838.560000000001</v>
      </c>
      <c r="I81" s="21" t="s">
        <v>12</v>
      </c>
      <c r="J81" s="23">
        <f>H81</f>
        <v>16838.560000000001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2.5" customHeight="1" x14ac:dyDescent="0.4">
      <c r="A82" s="374">
        <v>38</v>
      </c>
      <c r="B82" s="365" t="s">
        <v>351</v>
      </c>
      <c r="C82" s="609">
        <v>18260.650000000001</v>
      </c>
      <c r="D82" s="344" t="s">
        <v>12</v>
      </c>
      <c r="E82" s="567">
        <f>C82</f>
        <v>18260.650000000001</v>
      </c>
      <c r="F82" s="348" t="s">
        <v>12</v>
      </c>
      <c r="G82" s="350" t="s">
        <v>13</v>
      </c>
      <c r="H82" s="360" t="s">
        <v>354</v>
      </c>
      <c r="I82" s="361"/>
      <c r="J82" s="360" t="s">
        <v>354</v>
      </c>
      <c r="K82" s="361"/>
      <c r="L82" s="354" t="s">
        <v>407</v>
      </c>
      <c r="M82" s="338" t="s">
        <v>300</v>
      </c>
      <c r="N82" s="339"/>
      <c r="O82" s="15">
        <v>12</v>
      </c>
      <c r="P82" s="17">
        <v>2568</v>
      </c>
    </row>
    <row r="83" spans="1:16" ht="22.5" customHeight="1" x14ac:dyDescent="0.4">
      <c r="A83" s="375"/>
      <c r="B83" s="366"/>
      <c r="C83" s="610"/>
      <c r="D83" s="345"/>
      <c r="E83" s="568"/>
      <c r="F83" s="349"/>
      <c r="G83" s="351"/>
      <c r="H83" s="23">
        <f>E82</f>
        <v>18260.650000000001</v>
      </c>
      <c r="I83" s="21" t="s">
        <v>12</v>
      </c>
      <c r="J83" s="23">
        <f>H83</f>
        <v>18260.650000000001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2.5" customHeight="1" x14ac:dyDescent="0.4">
      <c r="A84" s="374">
        <v>39</v>
      </c>
      <c r="B84" s="365" t="s">
        <v>351</v>
      </c>
      <c r="C84" s="609">
        <v>18260.650000000001</v>
      </c>
      <c r="D84" s="344" t="s">
        <v>12</v>
      </c>
      <c r="E84" s="567">
        <f>C84</f>
        <v>18260.650000000001</v>
      </c>
      <c r="F84" s="348" t="s">
        <v>12</v>
      </c>
      <c r="G84" s="350" t="s">
        <v>13</v>
      </c>
      <c r="H84" s="360" t="s">
        <v>355</v>
      </c>
      <c r="I84" s="361"/>
      <c r="J84" s="360" t="s">
        <v>355</v>
      </c>
      <c r="K84" s="361"/>
      <c r="L84" s="354" t="s">
        <v>408</v>
      </c>
      <c r="M84" s="338" t="s">
        <v>300</v>
      </c>
      <c r="N84" s="339"/>
      <c r="O84" s="15">
        <v>13</v>
      </c>
      <c r="P84" s="17">
        <v>2568</v>
      </c>
    </row>
    <row r="85" spans="1:16" ht="22.5" customHeight="1" x14ac:dyDescent="0.4">
      <c r="A85" s="375"/>
      <c r="B85" s="366"/>
      <c r="C85" s="610"/>
      <c r="D85" s="345"/>
      <c r="E85" s="568"/>
      <c r="F85" s="349"/>
      <c r="G85" s="351"/>
      <c r="H85" s="23">
        <f>E84</f>
        <v>18260.650000000001</v>
      </c>
      <c r="I85" s="21" t="s">
        <v>12</v>
      </c>
      <c r="J85" s="23">
        <f>H85</f>
        <v>18260.650000000001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2.5" customHeight="1" x14ac:dyDescent="0.4">
      <c r="A86" s="374">
        <v>40</v>
      </c>
      <c r="B86" s="365" t="s">
        <v>356</v>
      </c>
      <c r="C86" s="609">
        <v>18172.86</v>
      </c>
      <c r="D86" s="344" t="s">
        <v>12</v>
      </c>
      <c r="E86" s="567">
        <f>C86</f>
        <v>18172.86</v>
      </c>
      <c r="F86" s="348" t="s">
        <v>12</v>
      </c>
      <c r="G86" s="350" t="s">
        <v>13</v>
      </c>
      <c r="H86" s="360" t="s">
        <v>357</v>
      </c>
      <c r="I86" s="361"/>
      <c r="J86" s="360" t="s">
        <v>357</v>
      </c>
      <c r="K86" s="361"/>
      <c r="L86" s="354" t="s">
        <v>409</v>
      </c>
      <c r="M86" s="338" t="s">
        <v>300</v>
      </c>
      <c r="N86" s="339"/>
      <c r="O86" s="15">
        <v>14</v>
      </c>
      <c r="P86" s="17">
        <v>2568</v>
      </c>
    </row>
    <row r="87" spans="1:16" ht="22.5" customHeight="1" x14ac:dyDescent="0.4">
      <c r="A87" s="375"/>
      <c r="B87" s="366"/>
      <c r="C87" s="610"/>
      <c r="D87" s="345"/>
      <c r="E87" s="568"/>
      <c r="F87" s="349"/>
      <c r="G87" s="351"/>
      <c r="H87" s="23">
        <f>E86</f>
        <v>18172.86</v>
      </c>
      <c r="I87" s="21" t="s">
        <v>12</v>
      </c>
      <c r="J87" s="23">
        <f>H87</f>
        <v>18172.86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2.5" customHeight="1" x14ac:dyDescent="0.4">
      <c r="A88" s="374">
        <v>41</v>
      </c>
      <c r="B88" s="365" t="s">
        <v>351</v>
      </c>
      <c r="C88" s="609">
        <v>17212.580000000002</v>
      </c>
      <c r="D88" s="344" t="s">
        <v>12</v>
      </c>
      <c r="E88" s="567">
        <f>C88</f>
        <v>17212.580000000002</v>
      </c>
      <c r="F88" s="348" t="s">
        <v>12</v>
      </c>
      <c r="G88" s="350" t="s">
        <v>13</v>
      </c>
      <c r="H88" s="360" t="s">
        <v>358</v>
      </c>
      <c r="I88" s="361"/>
      <c r="J88" s="360" t="s">
        <v>358</v>
      </c>
      <c r="K88" s="361"/>
      <c r="L88" s="354" t="s">
        <v>410</v>
      </c>
      <c r="M88" s="338" t="s">
        <v>300</v>
      </c>
      <c r="N88" s="339"/>
      <c r="O88" s="15">
        <v>15</v>
      </c>
      <c r="P88" s="17">
        <v>2568</v>
      </c>
    </row>
    <row r="89" spans="1:16" ht="22.5" customHeight="1" x14ac:dyDescent="0.4">
      <c r="A89" s="375"/>
      <c r="B89" s="366"/>
      <c r="C89" s="610"/>
      <c r="D89" s="345"/>
      <c r="E89" s="568"/>
      <c r="F89" s="349"/>
      <c r="G89" s="351"/>
      <c r="H89" s="23">
        <f>E88</f>
        <v>17212.580000000002</v>
      </c>
      <c r="I89" s="21" t="s">
        <v>12</v>
      </c>
      <c r="J89" s="23">
        <f>H89</f>
        <v>17212.580000000002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2.5" customHeight="1" x14ac:dyDescent="0.4">
      <c r="A90" s="374">
        <v>42</v>
      </c>
      <c r="B90" s="365" t="s">
        <v>351</v>
      </c>
      <c r="C90" s="609">
        <v>14879.03</v>
      </c>
      <c r="D90" s="344" t="s">
        <v>12</v>
      </c>
      <c r="E90" s="567">
        <v>14879.03</v>
      </c>
      <c r="F90" s="348" t="s">
        <v>12</v>
      </c>
      <c r="G90" s="350" t="s">
        <v>13</v>
      </c>
      <c r="H90" s="360" t="s">
        <v>359</v>
      </c>
      <c r="I90" s="361"/>
      <c r="J90" s="360" t="s">
        <v>359</v>
      </c>
      <c r="K90" s="361"/>
      <c r="L90" s="354" t="s">
        <v>411</v>
      </c>
      <c r="M90" s="338" t="s">
        <v>300</v>
      </c>
      <c r="N90" s="339"/>
      <c r="O90" s="15">
        <v>16</v>
      </c>
      <c r="P90" s="17">
        <v>2568</v>
      </c>
    </row>
    <row r="91" spans="1:16" ht="22.5" customHeight="1" x14ac:dyDescent="0.4">
      <c r="A91" s="375"/>
      <c r="B91" s="366"/>
      <c r="C91" s="610"/>
      <c r="D91" s="345"/>
      <c r="E91" s="568"/>
      <c r="F91" s="349"/>
      <c r="G91" s="351"/>
      <c r="H91" s="23">
        <f>E90</f>
        <v>14879.03</v>
      </c>
      <c r="I91" s="21" t="s">
        <v>12</v>
      </c>
      <c r="J91" s="23">
        <f>H91</f>
        <v>14879.03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2.5" customHeight="1" x14ac:dyDescent="0.4">
      <c r="A92" s="374">
        <v>43</v>
      </c>
      <c r="B92" s="365" t="s">
        <v>360</v>
      </c>
      <c r="C92" s="609">
        <v>24637.599999999999</v>
      </c>
      <c r="D92" s="344" t="s">
        <v>12</v>
      </c>
      <c r="E92" s="567">
        <f>C92</f>
        <v>24637.599999999999</v>
      </c>
      <c r="F92" s="348" t="s">
        <v>12</v>
      </c>
      <c r="G92" s="350" t="s">
        <v>13</v>
      </c>
      <c r="H92" s="360" t="s">
        <v>361</v>
      </c>
      <c r="I92" s="361"/>
      <c r="J92" s="360" t="s">
        <v>361</v>
      </c>
      <c r="K92" s="361"/>
      <c r="L92" s="354" t="s">
        <v>412</v>
      </c>
      <c r="M92" s="338" t="s">
        <v>300</v>
      </c>
      <c r="N92" s="339"/>
      <c r="O92" s="15">
        <v>17</v>
      </c>
      <c r="P92" s="17">
        <v>2568</v>
      </c>
    </row>
    <row r="93" spans="1:16" ht="22.5" customHeight="1" x14ac:dyDescent="0.4">
      <c r="A93" s="375"/>
      <c r="B93" s="366"/>
      <c r="C93" s="610"/>
      <c r="D93" s="345"/>
      <c r="E93" s="568"/>
      <c r="F93" s="349"/>
      <c r="G93" s="351"/>
      <c r="H93" s="23">
        <f>E92</f>
        <v>24637.599999999999</v>
      </c>
      <c r="I93" s="21" t="s">
        <v>12</v>
      </c>
      <c r="J93" s="23">
        <f>H93</f>
        <v>24637.599999999999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2.5" customHeight="1" x14ac:dyDescent="0.4">
      <c r="A94" s="374">
        <v>44</v>
      </c>
      <c r="B94" s="365" t="s">
        <v>360</v>
      </c>
      <c r="C94" s="609">
        <v>15759</v>
      </c>
      <c r="D94" s="344" t="s">
        <v>12</v>
      </c>
      <c r="E94" s="567">
        <f>C94</f>
        <v>15759</v>
      </c>
      <c r="F94" s="348" t="s">
        <v>12</v>
      </c>
      <c r="G94" s="350" t="s">
        <v>13</v>
      </c>
      <c r="H94" s="360" t="s">
        <v>362</v>
      </c>
      <c r="I94" s="361"/>
      <c r="J94" s="360" t="s">
        <v>362</v>
      </c>
      <c r="K94" s="361"/>
      <c r="L94" s="354" t="s">
        <v>413</v>
      </c>
      <c r="M94" s="338" t="s">
        <v>300</v>
      </c>
      <c r="N94" s="339"/>
      <c r="O94" s="15">
        <v>18</v>
      </c>
      <c r="P94" s="17">
        <v>2568</v>
      </c>
    </row>
    <row r="95" spans="1:16" ht="22.5" customHeight="1" x14ac:dyDescent="0.4">
      <c r="A95" s="375"/>
      <c r="B95" s="366"/>
      <c r="C95" s="610"/>
      <c r="D95" s="345"/>
      <c r="E95" s="568"/>
      <c r="F95" s="349"/>
      <c r="G95" s="351"/>
      <c r="H95" s="23">
        <f>E94</f>
        <v>15759</v>
      </c>
      <c r="I95" s="21" t="s">
        <v>12</v>
      </c>
      <c r="J95" s="23">
        <f>E94</f>
        <v>15759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2.5" customHeight="1" x14ac:dyDescent="0.4">
      <c r="A96" s="374">
        <v>45</v>
      </c>
      <c r="B96" s="365" t="s">
        <v>363</v>
      </c>
      <c r="C96" s="609">
        <v>15952</v>
      </c>
      <c r="D96" s="344" t="s">
        <v>12</v>
      </c>
      <c r="E96" s="567">
        <f>C96</f>
        <v>15952</v>
      </c>
      <c r="F96" s="348" t="s">
        <v>12</v>
      </c>
      <c r="G96" s="350" t="s">
        <v>13</v>
      </c>
      <c r="H96" s="360" t="s">
        <v>364</v>
      </c>
      <c r="I96" s="361"/>
      <c r="J96" s="360" t="s">
        <v>364</v>
      </c>
      <c r="K96" s="361"/>
      <c r="L96" s="354" t="s">
        <v>414</v>
      </c>
      <c r="M96" s="338" t="s">
        <v>300</v>
      </c>
      <c r="N96" s="339"/>
      <c r="O96" s="15">
        <v>429</v>
      </c>
      <c r="P96" s="17">
        <v>2568</v>
      </c>
    </row>
    <row r="97" spans="1:16" ht="22.5" customHeight="1" x14ac:dyDescent="0.4">
      <c r="A97" s="375"/>
      <c r="B97" s="366"/>
      <c r="C97" s="610"/>
      <c r="D97" s="345"/>
      <c r="E97" s="568"/>
      <c r="F97" s="349"/>
      <c r="G97" s="351"/>
      <c r="H97" s="23">
        <f>E96</f>
        <v>15952</v>
      </c>
      <c r="I97" s="21" t="s">
        <v>12</v>
      </c>
      <c r="J97" s="23">
        <f>H97</f>
        <v>15952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2.5" customHeight="1" x14ac:dyDescent="0.4">
      <c r="A98" s="374">
        <v>46</v>
      </c>
      <c r="B98" s="365" t="s">
        <v>363</v>
      </c>
      <c r="C98" s="609">
        <v>14598</v>
      </c>
      <c r="D98" s="344" t="s">
        <v>12</v>
      </c>
      <c r="E98" s="567">
        <f>C98</f>
        <v>14598</v>
      </c>
      <c r="F98" s="348" t="s">
        <v>12</v>
      </c>
      <c r="G98" s="350" t="s">
        <v>13</v>
      </c>
      <c r="H98" s="360" t="s">
        <v>365</v>
      </c>
      <c r="I98" s="361"/>
      <c r="J98" s="360" t="s">
        <v>365</v>
      </c>
      <c r="K98" s="361"/>
      <c r="L98" s="354" t="s">
        <v>415</v>
      </c>
      <c r="M98" s="338" t="s">
        <v>300</v>
      </c>
      <c r="N98" s="339"/>
      <c r="O98" s="15">
        <v>430</v>
      </c>
      <c r="P98" s="17">
        <v>2568</v>
      </c>
    </row>
    <row r="99" spans="1:16" ht="22.5" customHeight="1" x14ac:dyDescent="0.4">
      <c r="A99" s="375"/>
      <c r="B99" s="366"/>
      <c r="C99" s="610"/>
      <c r="D99" s="345"/>
      <c r="E99" s="568"/>
      <c r="F99" s="349"/>
      <c r="G99" s="351"/>
      <c r="H99" s="23">
        <f>E98</f>
        <v>14598</v>
      </c>
      <c r="I99" s="21" t="s">
        <v>12</v>
      </c>
      <c r="J99" s="23">
        <f>H99</f>
        <v>14598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2.5" customHeight="1" x14ac:dyDescent="0.4">
      <c r="A100" s="374">
        <v>47</v>
      </c>
      <c r="B100" s="365" t="s">
        <v>363</v>
      </c>
      <c r="C100" s="609">
        <v>14173</v>
      </c>
      <c r="D100" s="344" t="s">
        <v>12</v>
      </c>
      <c r="E100" s="567">
        <f>C100</f>
        <v>14173</v>
      </c>
      <c r="F100" s="348" t="s">
        <v>12</v>
      </c>
      <c r="G100" s="350" t="s">
        <v>13</v>
      </c>
      <c r="H100" s="360" t="s">
        <v>366</v>
      </c>
      <c r="I100" s="361"/>
      <c r="J100" s="360" t="s">
        <v>366</v>
      </c>
      <c r="K100" s="361"/>
      <c r="L100" s="354" t="s">
        <v>416</v>
      </c>
      <c r="M100" s="338" t="s">
        <v>300</v>
      </c>
      <c r="N100" s="339"/>
      <c r="O100" s="15">
        <v>431</v>
      </c>
      <c r="P100" s="17">
        <v>2568</v>
      </c>
    </row>
    <row r="101" spans="1:16" ht="22.5" customHeight="1" x14ac:dyDescent="0.4">
      <c r="A101" s="375"/>
      <c r="B101" s="366"/>
      <c r="C101" s="610"/>
      <c r="D101" s="345"/>
      <c r="E101" s="568"/>
      <c r="F101" s="349"/>
      <c r="G101" s="351"/>
      <c r="H101" s="23">
        <f>E100</f>
        <v>14173</v>
      </c>
      <c r="I101" s="21" t="s">
        <v>12</v>
      </c>
      <c r="J101" s="23">
        <f>H101</f>
        <v>14173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2.5" customHeight="1" x14ac:dyDescent="0.4">
      <c r="A102" s="374">
        <v>48</v>
      </c>
      <c r="B102" s="365" t="s">
        <v>368</v>
      </c>
      <c r="C102" s="609">
        <v>13880</v>
      </c>
      <c r="D102" s="344" t="s">
        <v>12</v>
      </c>
      <c r="E102" s="567">
        <f>C102</f>
        <v>13880</v>
      </c>
      <c r="F102" s="348" t="s">
        <v>12</v>
      </c>
      <c r="G102" s="350" t="s">
        <v>13</v>
      </c>
      <c r="H102" s="360" t="s">
        <v>367</v>
      </c>
      <c r="I102" s="361"/>
      <c r="J102" s="360" t="s">
        <v>367</v>
      </c>
      <c r="K102" s="361"/>
      <c r="L102" s="354" t="s">
        <v>417</v>
      </c>
      <c r="M102" s="338" t="s">
        <v>300</v>
      </c>
      <c r="N102" s="339"/>
      <c r="O102" s="15">
        <v>432</v>
      </c>
      <c r="P102" s="17">
        <v>2568</v>
      </c>
    </row>
    <row r="103" spans="1:16" ht="22.5" customHeight="1" x14ac:dyDescent="0.4">
      <c r="A103" s="375"/>
      <c r="B103" s="366"/>
      <c r="C103" s="610"/>
      <c r="D103" s="345"/>
      <c r="E103" s="568"/>
      <c r="F103" s="349"/>
      <c r="G103" s="351"/>
      <c r="H103" s="23">
        <f>E102</f>
        <v>13880</v>
      </c>
      <c r="I103" s="21" t="s">
        <v>12</v>
      </c>
      <c r="J103" s="23">
        <f>H103</f>
        <v>13880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2.5" customHeight="1" x14ac:dyDescent="0.4">
      <c r="A104" s="374">
        <v>49</v>
      </c>
      <c r="B104" s="365" t="s">
        <v>368</v>
      </c>
      <c r="C104" s="609">
        <v>13147</v>
      </c>
      <c r="D104" s="344" t="s">
        <v>12</v>
      </c>
      <c r="E104" s="567">
        <f>C104</f>
        <v>13147</v>
      </c>
      <c r="F104" s="348" t="s">
        <v>12</v>
      </c>
      <c r="G104" s="350" t="s">
        <v>13</v>
      </c>
      <c r="H104" s="360" t="s">
        <v>369</v>
      </c>
      <c r="I104" s="361"/>
      <c r="J104" s="360" t="s">
        <v>369</v>
      </c>
      <c r="K104" s="361"/>
      <c r="L104" s="354" t="s">
        <v>418</v>
      </c>
      <c r="M104" s="338" t="s">
        <v>300</v>
      </c>
      <c r="N104" s="339"/>
      <c r="O104" s="15">
        <v>433</v>
      </c>
      <c r="P104" s="17">
        <v>2568</v>
      </c>
    </row>
    <row r="105" spans="1:16" ht="22.5" customHeight="1" x14ac:dyDescent="0.4">
      <c r="A105" s="375"/>
      <c r="B105" s="366"/>
      <c r="C105" s="610"/>
      <c r="D105" s="345"/>
      <c r="E105" s="568"/>
      <c r="F105" s="349"/>
      <c r="G105" s="351"/>
      <c r="H105" s="23">
        <f>E104</f>
        <v>13147</v>
      </c>
      <c r="I105" s="21" t="s">
        <v>12</v>
      </c>
      <c r="J105" s="23">
        <f>H105</f>
        <v>13147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2.5" customHeight="1" x14ac:dyDescent="0.4">
      <c r="A106" s="374">
        <v>50</v>
      </c>
      <c r="B106" s="365" t="s">
        <v>368</v>
      </c>
      <c r="C106" s="609">
        <v>11177</v>
      </c>
      <c r="D106" s="344" t="s">
        <v>12</v>
      </c>
      <c r="E106" s="567">
        <f>C106</f>
        <v>11177</v>
      </c>
      <c r="F106" s="348" t="s">
        <v>12</v>
      </c>
      <c r="G106" s="350" t="s">
        <v>13</v>
      </c>
      <c r="H106" s="360" t="s">
        <v>370</v>
      </c>
      <c r="I106" s="361"/>
      <c r="J106" s="360" t="s">
        <v>370</v>
      </c>
      <c r="K106" s="361"/>
      <c r="L106" s="354" t="s">
        <v>419</v>
      </c>
      <c r="M106" s="338" t="s">
        <v>300</v>
      </c>
      <c r="N106" s="339"/>
      <c r="O106" s="15">
        <v>434</v>
      </c>
      <c r="P106" s="17">
        <v>2568</v>
      </c>
    </row>
    <row r="107" spans="1:16" ht="22.5" customHeight="1" x14ac:dyDescent="0.4">
      <c r="A107" s="375"/>
      <c r="B107" s="366"/>
      <c r="C107" s="610"/>
      <c r="D107" s="345"/>
      <c r="E107" s="568"/>
      <c r="F107" s="349"/>
      <c r="G107" s="351"/>
      <c r="H107" s="23">
        <f>E106</f>
        <v>11177</v>
      </c>
      <c r="I107" s="21" t="s">
        <v>12</v>
      </c>
      <c r="J107" s="23">
        <f>H107</f>
        <v>11177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2.5" customHeight="1" x14ac:dyDescent="0.4">
      <c r="A108" s="374">
        <v>51</v>
      </c>
      <c r="B108" s="365" t="s">
        <v>371</v>
      </c>
      <c r="C108" s="609">
        <v>13638.3</v>
      </c>
      <c r="D108" s="344" t="s">
        <v>12</v>
      </c>
      <c r="E108" s="567">
        <f>C108</f>
        <v>13638.3</v>
      </c>
      <c r="F108" s="348" t="s">
        <v>12</v>
      </c>
      <c r="G108" s="350" t="s">
        <v>13</v>
      </c>
      <c r="H108" s="360" t="s">
        <v>372</v>
      </c>
      <c r="I108" s="361"/>
      <c r="J108" s="360" t="s">
        <v>372</v>
      </c>
      <c r="K108" s="361"/>
      <c r="L108" s="354" t="s">
        <v>420</v>
      </c>
      <c r="M108" s="338" t="s">
        <v>300</v>
      </c>
      <c r="N108" s="339"/>
      <c r="O108" s="15">
        <v>435</v>
      </c>
      <c r="P108" s="17">
        <v>2568</v>
      </c>
    </row>
    <row r="109" spans="1:16" ht="22.5" customHeight="1" x14ac:dyDescent="0.4">
      <c r="A109" s="375"/>
      <c r="B109" s="366"/>
      <c r="C109" s="610"/>
      <c r="D109" s="345"/>
      <c r="E109" s="568"/>
      <c r="F109" s="349"/>
      <c r="G109" s="351"/>
      <c r="H109" s="23">
        <f>E108</f>
        <v>13638.3</v>
      </c>
      <c r="I109" s="21" t="s">
        <v>12</v>
      </c>
      <c r="J109" s="23">
        <f>H109</f>
        <v>13638.3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2.5" customHeight="1" x14ac:dyDescent="0.4">
      <c r="A110" s="374">
        <v>52</v>
      </c>
      <c r="B110" s="365" t="s">
        <v>374</v>
      </c>
      <c r="C110" s="609">
        <v>13684</v>
      </c>
      <c r="D110" s="344" t="s">
        <v>12</v>
      </c>
      <c r="E110" s="567">
        <f>C110</f>
        <v>13684</v>
      </c>
      <c r="F110" s="348" t="s">
        <v>12</v>
      </c>
      <c r="G110" s="350" t="s">
        <v>13</v>
      </c>
      <c r="H110" s="360" t="s">
        <v>373</v>
      </c>
      <c r="I110" s="361"/>
      <c r="J110" s="360" t="s">
        <v>373</v>
      </c>
      <c r="K110" s="361"/>
      <c r="L110" s="354" t="s">
        <v>421</v>
      </c>
      <c r="M110" s="338" t="s">
        <v>300</v>
      </c>
      <c r="N110" s="339"/>
      <c r="O110" s="15">
        <v>436</v>
      </c>
      <c r="P110" s="17">
        <v>2568</v>
      </c>
    </row>
    <row r="111" spans="1:16" ht="22.5" customHeight="1" x14ac:dyDescent="0.4">
      <c r="A111" s="375"/>
      <c r="B111" s="366"/>
      <c r="C111" s="610"/>
      <c r="D111" s="345"/>
      <c r="E111" s="568"/>
      <c r="F111" s="349"/>
      <c r="G111" s="351"/>
      <c r="H111" s="23">
        <f>E110</f>
        <v>13684</v>
      </c>
      <c r="I111" s="21" t="s">
        <v>12</v>
      </c>
      <c r="J111" s="23">
        <f>H111</f>
        <v>13684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2.5" customHeight="1" x14ac:dyDescent="0.4">
      <c r="A112" s="374">
        <v>53</v>
      </c>
      <c r="B112" s="365" t="s">
        <v>368</v>
      </c>
      <c r="C112" s="609">
        <v>13285</v>
      </c>
      <c r="D112" s="344" t="s">
        <v>12</v>
      </c>
      <c r="E112" s="567">
        <f>C112</f>
        <v>13285</v>
      </c>
      <c r="F112" s="348" t="s">
        <v>12</v>
      </c>
      <c r="G112" s="350" t="s">
        <v>13</v>
      </c>
      <c r="H112" s="360" t="s">
        <v>375</v>
      </c>
      <c r="I112" s="361"/>
      <c r="J112" s="360" t="s">
        <v>375</v>
      </c>
      <c r="K112" s="361"/>
      <c r="L112" s="354" t="s">
        <v>422</v>
      </c>
      <c r="M112" s="338" t="s">
        <v>300</v>
      </c>
      <c r="N112" s="339"/>
      <c r="O112" s="15">
        <v>437</v>
      </c>
      <c r="P112" s="17">
        <v>2568</v>
      </c>
    </row>
    <row r="113" spans="1:16" ht="22.5" customHeight="1" x14ac:dyDescent="0.4">
      <c r="A113" s="375"/>
      <c r="B113" s="366"/>
      <c r="C113" s="610"/>
      <c r="D113" s="345"/>
      <c r="E113" s="568"/>
      <c r="F113" s="349"/>
      <c r="G113" s="351"/>
      <c r="H113" s="23">
        <f>E112</f>
        <v>13285</v>
      </c>
      <c r="I113" s="21" t="s">
        <v>12</v>
      </c>
      <c r="J113" s="23">
        <f>H113</f>
        <v>13285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2.5" customHeight="1" x14ac:dyDescent="0.4">
      <c r="A114" s="374">
        <v>54</v>
      </c>
      <c r="B114" s="365" t="s">
        <v>371</v>
      </c>
      <c r="C114" s="609">
        <v>15450</v>
      </c>
      <c r="D114" s="344" t="s">
        <v>12</v>
      </c>
      <c r="E114" s="567">
        <f>C114</f>
        <v>15450</v>
      </c>
      <c r="F114" s="348" t="s">
        <v>12</v>
      </c>
      <c r="G114" s="350" t="s">
        <v>13</v>
      </c>
      <c r="H114" s="360" t="s">
        <v>376</v>
      </c>
      <c r="I114" s="361"/>
      <c r="J114" s="360" t="s">
        <v>376</v>
      </c>
      <c r="K114" s="361"/>
      <c r="L114" s="354" t="s">
        <v>423</v>
      </c>
      <c r="M114" s="338" t="s">
        <v>300</v>
      </c>
      <c r="N114" s="339"/>
      <c r="O114" s="15">
        <v>438</v>
      </c>
      <c r="P114" s="17">
        <v>2568</v>
      </c>
    </row>
    <row r="115" spans="1:16" ht="22.5" customHeight="1" x14ac:dyDescent="0.4">
      <c r="A115" s="375"/>
      <c r="B115" s="366"/>
      <c r="C115" s="610"/>
      <c r="D115" s="345"/>
      <c r="E115" s="568"/>
      <c r="F115" s="349"/>
      <c r="G115" s="351"/>
      <c r="H115" s="23">
        <f>E114</f>
        <v>15450</v>
      </c>
      <c r="I115" s="21" t="s">
        <v>12</v>
      </c>
      <c r="J115" s="23">
        <f>H115</f>
        <v>15450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2.5" customHeight="1" x14ac:dyDescent="0.4">
      <c r="A116" s="374">
        <v>55</v>
      </c>
      <c r="B116" s="365" t="s">
        <v>371</v>
      </c>
      <c r="C116" s="609">
        <v>16391</v>
      </c>
      <c r="D116" s="344" t="s">
        <v>12</v>
      </c>
      <c r="E116" s="567">
        <f>C116</f>
        <v>16391</v>
      </c>
      <c r="F116" s="348" t="s">
        <v>12</v>
      </c>
      <c r="G116" s="350" t="s">
        <v>13</v>
      </c>
      <c r="H116" s="360" t="s">
        <v>377</v>
      </c>
      <c r="I116" s="361"/>
      <c r="J116" s="360" t="s">
        <v>377</v>
      </c>
      <c r="K116" s="361"/>
      <c r="L116" s="354" t="s">
        <v>424</v>
      </c>
      <c r="M116" s="338" t="s">
        <v>300</v>
      </c>
      <c r="N116" s="339"/>
      <c r="O116" s="15">
        <v>439</v>
      </c>
      <c r="P116" s="17">
        <v>2568</v>
      </c>
    </row>
    <row r="117" spans="1:16" ht="22.5" customHeight="1" x14ac:dyDescent="0.4">
      <c r="A117" s="375"/>
      <c r="B117" s="366"/>
      <c r="C117" s="610"/>
      <c r="D117" s="345"/>
      <c r="E117" s="568"/>
      <c r="F117" s="349"/>
      <c r="G117" s="351"/>
      <c r="H117" s="23">
        <f>E116</f>
        <v>16391</v>
      </c>
      <c r="I117" s="21" t="s">
        <v>12</v>
      </c>
      <c r="J117" s="23">
        <f>H117</f>
        <v>16391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ht="22.5" customHeight="1" x14ac:dyDescent="0.4">
      <c r="A118" s="374">
        <v>56</v>
      </c>
      <c r="B118" s="365" t="s">
        <v>371</v>
      </c>
      <c r="C118" s="609">
        <v>15255</v>
      </c>
      <c r="D118" s="344" t="s">
        <v>12</v>
      </c>
      <c r="E118" s="567">
        <f>C118</f>
        <v>15255</v>
      </c>
      <c r="F118" s="348" t="s">
        <v>12</v>
      </c>
      <c r="G118" s="350" t="s">
        <v>13</v>
      </c>
      <c r="H118" s="360" t="s">
        <v>378</v>
      </c>
      <c r="I118" s="361"/>
      <c r="J118" s="360" t="s">
        <v>378</v>
      </c>
      <c r="K118" s="361"/>
      <c r="L118" s="354" t="s">
        <v>425</v>
      </c>
      <c r="M118" s="338" t="s">
        <v>300</v>
      </c>
      <c r="N118" s="339"/>
      <c r="O118" s="15">
        <v>440</v>
      </c>
      <c r="P118" s="17">
        <v>2568</v>
      </c>
    </row>
    <row r="119" spans="1:16" ht="22.5" customHeight="1" x14ac:dyDescent="0.4">
      <c r="A119" s="375"/>
      <c r="B119" s="366"/>
      <c r="C119" s="610"/>
      <c r="D119" s="345"/>
      <c r="E119" s="568"/>
      <c r="F119" s="349"/>
      <c r="G119" s="351"/>
      <c r="H119" s="23">
        <f>E118</f>
        <v>15255</v>
      </c>
      <c r="I119" s="21" t="s">
        <v>12</v>
      </c>
      <c r="J119" s="23">
        <f>H119</f>
        <v>15255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ht="22.5" customHeight="1" x14ac:dyDescent="0.4">
      <c r="A120" s="374">
        <v>57</v>
      </c>
      <c r="B120" s="365" t="s">
        <v>371</v>
      </c>
      <c r="C120" s="609">
        <v>15450</v>
      </c>
      <c r="D120" s="344" t="s">
        <v>12</v>
      </c>
      <c r="E120" s="567">
        <f>C120</f>
        <v>15450</v>
      </c>
      <c r="F120" s="348" t="s">
        <v>12</v>
      </c>
      <c r="G120" s="350" t="s">
        <v>13</v>
      </c>
      <c r="H120" s="360" t="s">
        <v>379</v>
      </c>
      <c r="I120" s="361"/>
      <c r="J120" s="360" t="s">
        <v>379</v>
      </c>
      <c r="K120" s="361"/>
      <c r="L120" s="354" t="s">
        <v>426</v>
      </c>
      <c r="M120" s="338" t="s">
        <v>300</v>
      </c>
      <c r="N120" s="339"/>
      <c r="O120" s="15">
        <v>441</v>
      </c>
      <c r="P120" s="17">
        <v>2568</v>
      </c>
    </row>
    <row r="121" spans="1:16" ht="22.5" customHeight="1" x14ac:dyDescent="0.4">
      <c r="A121" s="375"/>
      <c r="B121" s="366"/>
      <c r="C121" s="610"/>
      <c r="D121" s="345"/>
      <c r="E121" s="568"/>
      <c r="F121" s="349"/>
      <c r="G121" s="351"/>
      <c r="H121" s="23">
        <f>E120</f>
        <v>15450</v>
      </c>
      <c r="I121" s="21" t="s">
        <v>12</v>
      </c>
      <c r="J121" s="23">
        <f>H121</f>
        <v>15450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ht="22.5" customHeight="1" x14ac:dyDescent="0.4">
      <c r="A122" s="374">
        <v>58</v>
      </c>
      <c r="B122" s="365" t="s">
        <v>371</v>
      </c>
      <c r="C122" s="609">
        <v>15914</v>
      </c>
      <c r="D122" s="344" t="s">
        <v>12</v>
      </c>
      <c r="E122" s="567">
        <f>C122</f>
        <v>15914</v>
      </c>
      <c r="F122" s="348" t="s">
        <v>12</v>
      </c>
      <c r="G122" s="350" t="s">
        <v>13</v>
      </c>
      <c r="H122" s="360" t="s">
        <v>380</v>
      </c>
      <c r="I122" s="361"/>
      <c r="J122" s="360" t="s">
        <v>380</v>
      </c>
      <c r="K122" s="361"/>
      <c r="L122" s="354" t="s">
        <v>427</v>
      </c>
      <c r="M122" s="338" t="s">
        <v>300</v>
      </c>
      <c r="N122" s="339"/>
      <c r="O122" s="15">
        <v>442</v>
      </c>
      <c r="P122" s="17">
        <v>2568</v>
      </c>
    </row>
    <row r="123" spans="1:16" ht="22.5" customHeight="1" x14ac:dyDescent="0.4">
      <c r="A123" s="375"/>
      <c r="B123" s="366"/>
      <c r="C123" s="610"/>
      <c r="D123" s="345"/>
      <c r="E123" s="568"/>
      <c r="F123" s="349"/>
      <c r="G123" s="351"/>
      <c r="H123" s="23">
        <f>E122</f>
        <v>15914</v>
      </c>
      <c r="I123" s="21" t="s">
        <v>12</v>
      </c>
      <c r="J123" s="23">
        <f>H123</f>
        <v>15914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ht="22.5" customHeight="1" x14ac:dyDescent="0.4">
      <c r="A124" s="374">
        <v>59</v>
      </c>
      <c r="B124" s="365" t="s">
        <v>371</v>
      </c>
      <c r="C124" s="609">
        <v>15914</v>
      </c>
      <c r="D124" s="344" t="s">
        <v>12</v>
      </c>
      <c r="E124" s="567">
        <f>C124</f>
        <v>15914</v>
      </c>
      <c r="F124" s="348" t="s">
        <v>12</v>
      </c>
      <c r="G124" s="350" t="s">
        <v>13</v>
      </c>
      <c r="H124" s="360" t="s">
        <v>381</v>
      </c>
      <c r="I124" s="361"/>
      <c r="J124" s="360" t="s">
        <v>381</v>
      </c>
      <c r="K124" s="361"/>
      <c r="L124" s="354" t="s">
        <v>428</v>
      </c>
      <c r="M124" s="338" t="s">
        <v>300</v>
      </c>
      <c r="N124" s="339"/>
      <c r="O124" s="15">
        <v>443</v>
      </c>
      <c r="P124" s="17">
        <v>2568</v>
      </c>
    </row>
    <row r="125" spans="1:16" ht="22.5" customHeight="1" x14ac:dyDescent="0.4">
      <c r="A125" s="375"/>
      <c r="B125" s="366"/>
      <c r="C125" s="610"/>
      <c r="D125" s="345"/>
      <c r="E125" s="568"/>
      <c r="F125" s="349"/>
      <c r="G125" s="351"/>
      <c r="H125" s="23">
        <f>E124</f>
        <v>15914</v>
      </c>
      <c r="I125" s="21" t="s">
        <v>12</v>
      </c>
      <c r="J125" s="23">
        <f>H125</f>
        <v>15914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ht="22.5" customHeight="1" x14ac:dyDescent="0.4">
      <c r="A126" s="374">
        <v>60</v>
      </c>
      <c r="B126" s="365" t="s">
        <v>371</v>
      </c>
      <c r="C126" s="609">
        <v>15836</v>
      </c>
      <c r="D126" s="344" t="s">
        <v>12</v>
      </c>
      <c r="E126" s="567">
        <f>C126</f>
        <v>15836</v>
      </c>
      <c r="F126" s="348" t="s">
        <v>12</v>
      </c>
      <c r="G126" s="350" t="s">
        <v>13</v>
      </c>
      <c r="H126" s="360" t="s">
        <v>382</v>
      </c>
      <c r="I126" s="361"/>
      <c r="J126" s="360" t="s">
        <v>382</v>
      </c>
      <c r="K126" s="361"/>
      <c r="L126" s="354" t="s">
        <v>429</v>
      </c>
      <c r="M126" s="338" t="s">
        <v>300</v>
      </c>
      <c r="N126" s="339"/>
      <c r="O126" s="15">
        <v>444</v>
      </c>
      <c r="P126" s="17">
        <v>2568</v>
      </c>
    </row>
    <row r="127" spans="1:16" ht="22.5" customHeight="1" x14ac:dyDescent="0.4">
      <c r="A127" s="375"/>
      <c r="B127" s="366"/>
      <c r="C127" s="610"/>
      <c r="D127" s="345"/>
      <c r="E127" s="568"/>
      <c r="F127" s="349"/>
      <c r="G127" s="351"/>
      <c r="H127" s="23">
        <f>E126</f>
        <v>15836</v>
      </c>
      <c r="I127" s="21" t="s">
        <v>12</v>
      </c>
      <c r="J127" s="23">
        <f>H127</f>
        <v>15836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8" spans="1:16" ht="22.5" customHeight="1" x14ac:dyDescent="0.4">
      <c r="A128" s="374">
        <v>61</v>
      </c>
      <c r="B128" s="365" t="s">
        <v>371</v>
      </c>
      <c r="C128" s="609">
        <v>15375</v>
      </c>
      <c r="D128" s="344" t="s">
        <v>12</v>
      </c>
      <c r="E128" s="567">
        <f>C128</f>
        <v>15375</v>
      </c>
      <c r="F128" s="348" t="s">
        <v>12</v>
      </c>
      <c r="G128" s="350" t="s">
        <v>13</v>
      </c>
      <c r="H128" s="360" t="s">
        <v>383</v>
      </c>
      <c r="I128" s="361"/>
      <c r="J128" s="360" t="s">
        <v>383</v>
      </c>
      <c r="K128" s="361"/>
      <c r="L128" s="354" t="s">
        <v>430</v>
      </c>
      <c r="M128" s="338" t="s">
        <v>300</v>
      </c>
      <c r="N128" s="339"/>
      <c r="O128" s="15">
        <v>445</v>
      </c>
      <c r="P128" s="17">
        <v>2568</v>
      </c>
    </row>
    <row r="129" spans="1:16" ht="22.5" customHeight="1" x14ac:dyDescent="0.4">
      <c r="A129" s="375"/>
      <c r="B129" s="366"/>
      <c r="C129" s="610"/>
      <c r="D129" s="345"/>
      <c r="E129" s="568"/>
      <c r="F129" s="349"/>
      <c r="G129" s="351"/>
      <c r="H129" s="23">
        <f>E128</f>
        <v>15375</v>
      </c>
      <c r="I129" s="21" t="s">
        <v>12</v>
      </c>
      <c r="J129" s="23">
        <f>H129</f>
        <v>15375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2567</v>
      </c>
    </row>
    <row r="130" spans="1:16" ht="22.5" customHeight="1" x14ac:dyDescent="0.4">
      <c r="A130" s="374">
        <v>62</v>
      </c>
      <c r="B130" s="365" t="s">
        <v>371</v>
      </c>
      <c r="C130" s="609">
        <v>15375</v>
      </c>
      <c r="D130" s="344" t="s">
        <v>12</v>
      </c>
      <c r="E130" s="567">
        <f>C130</f>
        <v>15375</v>
      </c>
      <c r="F130" s="348" t="s">
        <v>12</v>
      </c>
      <c r="G130" s="350" t="s">
        <v>13</v>
      </c>
      <c r="H130" s="360" t="s">
        <v>384</v>
      </c>
      <c r="I130" s="361"/>
      <c r="J130" s="360" t="s">
        <v>384</v>
      </c>
      <c r="K130" s="361"/>
      <c r="L130" s="354" t="s">
        <v>431</v>
      </c>
      <c r="M130" s="338" t="s">
        <v>300</v>
      </c>
      <c r="N130" s="339"/>
      <c r="O130" s="15">
        <v>446</v>
      </c>
      <c r="P130" s="17">
        <v>2568</v>
      </c>
    </row>
    <row r="131" spans="1:16" ht="22.5" customHeight="1" x14ac:dyDescent="0.4">
      <c r="A131" s="375"/>
      <c r="B131" s="366"/>
      <c r="C131" s="610"/>
      <c r="D131" s="345"/>
      <c r="E131" s="568"/>
      <c r="F131" s="349"/>
      <c r="G131" s="351"/>
      <c r="H131" s="23">
        <f>E130</f>
        <v>15375</v>
      </c>
      <c r="I131" s="21" t="s">
        <v>12</v>
      </c>
      <c r="J131" s="23">
        <f>H131</f>
        <v>15375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2567</v>
      </c>
    </row>
    <row r="132" spans="1:16" ht="22.5" customHeight="1" x14ac:dyDescent="0.4">
      <c r="A132" s="374">
        <v>63</v>
      </c>
      <c r="B132" s="365" t="s">
        <v>371</v>
      </c>
      <c r="C132" s="609">
        <v>15000</v>
      </c>
      <c r="D132" s="344" t="s">
        <v>12</v>
      </c>
      <c r="E132" s="567">
        <f>C132</f>
        <v>15000</v>
      </c>
      <c r="F132" s="348" t="s">
        <v>12</v>
      </c>
      <c r="G132" s="350" t="s">
        <v>13</v>
      </c>
      <c r="H132" s="360" t="s">
        <v>385</v>
      </c>
      <c r="I132" s="361"/>
      <c r="J132" s="360" t="s">
        <v>385</v>
      </c>
      <c r="K132" s="361"/>
      <c r="L132" s="354" t="s">
        <v>432</v>
      </c>
      <c r="M132" s="338" t="s">
        <v>300</v>
      </c>
      <c r="N132" s="339"/>
      <c r="O132" s="15">
        <v>447</v>
      </c>
      <c r="P132" s="17">
        <v>2568</v>
      </c>
    </row>
    <row r="133" spans="1:16" ht="22.5" customHeight="1" x14ac:dyDescent="0.4">
      <c r="A133" s="375"/>
      <c r="B133" s="366"/>
      <c r="C133" s="610"/>
      <c r="D133" s="345"/>
      <c r="E133" s="568"/>
      <c r="F133" s="349"/>
      <c r="G133" s="351"/>
      <c r="H133" s="23">
        <f>E132</f>
        <v>15000</v>
      </c>
      <c r="I133" s="21" t="s">
        <v>12</v>
      </c>
      <c r="J133" s="23">
        <f>H133</f>
        <v>15000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2567</v>
      </c>
    </row>
    <row r="134" spans="1:16" ht="22.5" customHeight="1" x14ac:dyDescent="0.4">
      <c r="A134" s="374">
        <v>64</v>
      </c>
      <c r="B134" s="365" t="s">
        <v>371</v>
      </c>
      <c r="C134" s="609">
        <v>15450</v>
      </c>
      <c r="D134" s="531" t="s">
        <v>12</v>
      </c>
      <c r="E134" s="567">
        <f>C134</f>
        <v>15450</v>
      </c>
      <c r="F134" s="531" t="s">
        <v>12</v>
      </c>
      <c r="G134" s="532" t="s">
        <v>13</v>
      </c>
      <c r="H134" s="360" t="s">
        <v>386</v>
      </c>
      <c r="I134" s="361"/>
      <c r="J134" s="360" t="s">
        <v>386</v>
      </c>
      <c r="K134" s="361"/>
      <c r="L134" s="354" t="s">
        <v>433</v>
      </c>
      <c r="M134" s="338" t="s">
        <v>300</v>
      </c>
      <c r="N134" s="339"/>
      <c r="O134" s="15">
        <v>448</v>
      </c>
      <c r="P134" s="17">
        <v>2568</v>
      </c>
    </row>
    <row r="135" spans="1:16" ht="22.5" customHeight="1" x14ac:dyDescent="0.4">
      <c r="A135" s="375"/>
      <c r="B135" s="366"/>
      <c r="C135" s="610"/>
      <c r="D135" s="345"/>
      <c r="E135" s="568"/>
      <c r="F135" s="345"/>
      <c r="G135" s="351"/>
      <c r="H135" s="24">
        <f>E134</f>
        <v>15450</v>
      </c>
      <c r="I135" s="20" t="s">
        <v>12</v>
      </c>
      <c r="J135" s="19">
        <f>H135</f>
        <v>15450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2567</v>
      </c>
    </row>
    <row r="136" spans="1:16" ht="22.5" customHeight="1" x14ac:dyDescent="0.4">
      <c r="A136" s="374">
        <v>65</v>
      </c>
      <c r="B136" s="365" t="s">
        <v>371</v>
      </c>
      <c r="C136" s="609">
        <v>18000</v>
      </c>
      <c r="D136" s="344" t="s">
        <v>12</v>
      </c>
      <c r="E136" s="567">
        <f>C136</f>
        <v>18000</v>
      </c>
      <c r="F136" s="344" t="s">
        <v>12</v>
      </c>
      <c r="G136" s="350" t="s">
        <v>13</v>
      </c>
      <c r="H136" s="529" t="s">
        <v>387</v>
      </c>
      <c r="I136" s="530"/>
      <c r="J136" s="358" t="str">
        <f>H136</f>
        <v xml:space="preserve">นางสาวโอบบุญ  อินทรักษ์ </v>
      </c>
      <c r="K136" s="359"/>
      <c r="L136" s="354" t="s">
        <v>434</v>
      </c>
      <c r="M136" s="338" t="s">
        <v>300</v>
      </c>
      <c r="N136" s="339"/>
      <c r="O136" s="15">
        <v>449</v>
      </c>
      <c r="P136" s="17">
        <v>2568</v>
      </c>
    </row>
    <row r="137" spans="1:16" ht="22.5" customHeight="1" x14ac:dyDescent="0.4">
      <c r="A137" s="375"/>
      <c r="B137" s="366"/>
      <c r="C137" s="610"/>
      <c r="D137" s="345"/>
      <c r="E137" s="568"/>
      <c r="F137" s="345"/>
      <c r="G137" s="351"/>
      <c r="H137" s="10">
        <f>E136</f>
        <v>18000</v>
      </c>
      <c r="I137" s="18" t="s">
        <v>12</v>
      </c>
      <c r="J137" s="10">
        <f>H137</f>
        <v>18000</v>
      </c>
      <c r="K137" s="11" t="s">
        <v>12</v>
      </c>
      <c r="L137" s="355"/>
      <c r="M137" s="22" t="s">
        <v>14</v>
      </c>
      <c r="N137" s="22">
        <v>1</v>
      </c>
      <c r="O137" s="15" t="s">
        <v>19</v>
      </c>
      <c r="P137" s="17">
        <v>2567</v>
      </c>
    </row>
    <row r="138" spans="1:16" ht="27.75" customHeight="1" thickBot="1" x14ac:dyDescent="0.45">
      <c r="C138" s="25">
        <f>SUM(C8:C137)</f>
        <v>1006693.63</v>
      </c>
      <c r="E138" s="237">
        <f>SUM(E8:E137)</f>
        <v>885921.81</v>
      </c>
      <c r="G138" s="257"/>
    </row>
    <row r="139" spans="1:16" ht="21.6" thickTop="1" x14ac:dyDescent="0.4">
      <c r="G139" t="s">
        <v>295</v>
      </c>
    </row>
    <row r="140" spans="1:16" x14ac:dyDescent="0.4">
      <c r="C140" s="257"/>
      <c r="D140" s="258"/>
      <c r="E140" s="259"/>
      <c r="F140" s="258"/>
      <c r="G140" s="257"/>
    </row>
  </sheetData>
  <mergeCells count="725">
    <mergeCell ref="M134:N134"/>
    <mergeCell ref="A136:A137"/>
    <mergeCell ref="B136:B137"/>
    <mergeCell ref="C136:C137"/>
    <mergeCell ref="D136:D137"/>
    <mergeCell ref="E136:E137"/>
    <mergeCell ref="F136:F137"/>
    <mergeCell ref="G136:G137"/>
    <mergeCell ref="H136:I136"/>
    <mergeCell ref="J136:K136"/>
    <mergeCell ref="L136:L137"/>
    <mergeCell ref="M136:N136"/>
    <mergeCell ref="F134:F135"/>
    <mergeCell ref="G134:G135"/>
    <mergeCell ref="H134:I134"/>
    <mergeCell ref="J134:K134"/>
    <mergeCell ref="L134:L135"/>
    <mergeCell ref="A134:A135"/>
    <mergeCell ref="B134:B135"/>
    <mergeCell ref="C134:C135"/>
    <mergeCell ref="D134:D135"/>
    <mergeCell ref="E134:E135"/>
    <mergeCell ref="M130:N130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L133"/>
    <mergeCell ref="M132:N132"/>
    <mergeCell ref="F130:F131"/>
    <mergeCell ref="G130:G131"/>
    <mergeCell ref="H130:I130"/>
    <mergeCell ref="J130:K130"/>
    <mergeCell ref="L130:L131"/>
    <mergeCell ref="A130:A131"/>
    <mergeCell ref="B130:B131"/>
    <mergeCell ref="C130:C131"/>
    <mergeCell ref="D130:D131"/>
    <mergeCell ref="E130:E131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F122:F123"/>
    <mergeCell ref="G122:G123"/>
    <mergeCell ref="H122:I122"/>
    <mergeCell ref="J122:K122"/>
    <mergeCell ref="L122:L123"/>
    <mergeCell ref="A122:A123"/>
    <mergeCell ref="B122:B123"/>
    <mergeCell ref="C122:C123"/>
    <mergeCell ref="D122:D123"/>
    <mergeCell ref="E122:E123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C66:C67"/>
    <mergeCell ref="D66:D67"/>
    <mergeCell ref="E66:E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A62:A63"/>
    <mergeCell ref="B62:B63"/>
    <mergeCell ref="C62:C63"/>
    <mergeCell ref="D62:D63"/>
    <mergeCell ref="E62:E6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L60:L61"/>
    <mergeCell ref="M60:N60"/>
    <mergeCell ref="B60:B61"/>
    <mergeCell ref="C60:C61"/>
    <mergeCell ref="D60:D61"/>
    <mergeCell ref="E60:E61"/>
    <mergeCell ref="F60:F61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0:A61"/>
    <mergeCell ref="H54:I54"/>
    <mergeCell ref="J54:K54"/>
    <mergeCell ref="B54:B55"/>
    <mergeCell ref="C54:C55"/>
    <mergeCell ref="E54:E55"/>
    <mergeCell ref="F58:F59"/>
    <mergeCell ref="D58:D59"/>
    <mergeCell ref="G58:G59"/>
    <mergeCell ref="H56:I56"/>
    <mergeCell ref="J56:K56"/>
    <mergeCell ref="B56:B57"/>
    <mergeCell ref="C56:C57"/>
    <mergeCell ref="E56:E57"/>
    <mergeCell ref="B58:B59"/>
    <mergeCell ref="C58:C59"/>
    <mergeCell ref="G60:G61"/>
    <mergeCell ref="H60:I60"/>
    <mergeCell ref="J60:K60"/>
    <mergeCell ref="A58:A59"/>
    <mergeCell ref="L54:L55"/>
    <mergeCell ref="M54:N54"/>
    <mergeCell ref="L56:L57"/>
    <mergeCell ref="M56:N56"/>
    <mergeCell ref="E58:E59"/>
    <mergeCell ref="H58:I58"/>
    <mergeCell ref="J58:K58"/>
    <mergeCell ref="L58:L59"/>
    <mergeCell ref="M58:N58"/>
    <mergeCell ref="G56:G57"/>
    <mergeCell ref="F56:F57"/>
    <mergeCell ref="J50:K50"/>
    <mergeCell ref="L50:L51"/>
    <mergeCell ref="A50:A51"/>
    <mergeCell ref="F48:F49"/>
    <mergeCell ref="G48:G49"/>
    <mergeCell ref="M50:N50"/>
    <mergeCell ref="H52:I52"/>
    <mergeCell ref="J52:K52"/>
    <mergeCell ref="L52:L53"/>
    <mergeCell ref="G50:G51"/>
    <mergeCell ref="G52:G53"/>
    <mergeCell ref="H50:I50"/>
    <mergeCell ref="B52:B53"/>
    <mergeCell ref="C52:C53"/>
    <mergeCell ref="E52:E53"/>
    <mergeCell ref="M52:N52"/>
    <mergeCell ref="E50:E51"/>
    <mergeCell ref="F50:F51"/>
    <mergeCell ref="F52:F53"/>
    <mergeCell ref="B46:B47"/>
    <mergeCell ref="C46:C47"/>
    <mergeCell ref="D46:D47"/>
    <mergeCell ref="E46:E47"/>
    <mergeCell ref="F46:F47"/>
    <mergeCell ref="G46:G47"/>
    <mergeCell ref="A52:A53"/>
    <mergeCell ref="A54:A55"/>
    <mergeCell ref="A56:A57"/>
    <mergeCell ref="B50:B51"/>
    <mergeCell ref="C50:C51"/>
    <mergeCell ref="D50:D51"/>
    <mergeCell ref="D52:D53"/>
    <mergeCell ref="D54:D55"/>
    <mergeCell ref="D56:D57"/>
    <mergeCell ref="A48:A49"/>
    <mergeCell ref="B48:B49"/>
    <mergeCell ref="D48:D49"/>
    <mergeCell ref="C48:C49"/>
    <mergeCell ref="E48:E49"/>
    <mergeCell ref="G54:G55"/>
    <mergeCell ref="F54:F55"/>
    <mergeCell ref="M48:N48"/>
    <mergeCell ref="F44:F45"/>
    <mergeCell ref="G44:G45"/>
    <mergeCell ref="H44:I44"/>
    <mergeCell ref="J44:K44"/>
    <mergeCell ref="L44:L45"/>
    <mergeCell ref="M44:N44"/>
    <mergeCell ref="D42:D43"/>
    <mergeCell ref="F42:F43"/>
    <mergeCell ref="G42:G43"/>
    <mergeCell ref="E42:E43"/>
    <mergeCell ref="H42:I42"/>
    <mergeCell ref="H46:I46"/>
    <mergeCell ref="J46:K46"/>
    <mergeCell ref="L46:L47"/>
    <mergeCell ref="M46:N46"/>
    <mergeCell ref="H48:I48"/>
    <mergeCell ref="J48:K48"/>
    <mergeCell ref="L48:L49"/>
    <mergeCell ref="A42:A43"/>
    <mergeCell ref="A44:A45"/>
    <mergeCell ref="A46:A47"/>
    <mergeCell ref="B42:B43"/>
    <mergeCell ref="C42:C43"/>
    <mergeCell ref="M38:N38"/>
    <mergeCell ref="B40:B41"/>
    <mergeCell ref="C40:C41"/>
    <mergeCell ref="D40:D41"/>
    <mergeCell ref="F40:F41"/>
    <mergeCell ref="G40:G41"/>
    <mergeCell ref="E40:E41"/>
    <mergeCell ref="H40:I40"/>
    <mergeCell ref="J40:K40"/>
    <mergeCell ref="L40:L41"/>
    <mergeCell ref="M40:N40"/>
    <mergeCell ref="G38:G39"/>
    <mergeCell ref="J42:K42"/>
    <mergeCell ref="L42:L43"/>
    <mergeCell ref="M42:N42"/>
    <mergeCell ref="B44:B45"/>
    <mergeCell ref="D44:D45"/>
    <mergeCell ref="C44:C45"/>
    <mergeCell ref="E44:E45"/>
    <mergeCell ref="A36:A37"/>
    <mergeCell ref="A38:A39"/>
    <mergeCell ref="A40:A41"/>
    <mergeCell ref="H36:I36"/>
    <mergeCell ref="J36:K36"/>
    <mergeCell ref="L36:L37"/>
    <mergeCell ref="C36:C37"/>
    <mergeCell ref="E36:E37"/>
    <mergeCell ref="M36:N36"/>
    <mergeCell ref="B38:B39"/>
    <mergeCell ref="C38:C39"/>
    <mergeCell ref="E38:E39"/>
    <mergeCell ref="H38:I38"/>
    <mergeCell ref="J38:K38"/>
    <mergeCell ref="L38:L39"/>
    <mergeCell ref="G36:G37"/>
    <mergeCell ref="D36:D37"/>
    <mergeCell ref="D38:D39"/>
    <mergeCell ref="F34:F35"/>
    <mergeCell ref="F36:F37"/>
    <mergeCell ref="F38:F39"/>
    <mergeCell ref="G30:G31"/>
    <mergeCell ref="M30:N30"/>
    <mergeCell ref="B32:B33"/>
    <mergeCell ref="D32:D33"/>
    <mergeCell ref="C32:C33"/>
    <mergeCell ref="E32:E33"/>
    <mergeCell ref="F32:F33"/>
    <mergeCell ref="G32:G33"/>
    <mergeCell ref="H32:I32"/>
    <mergeCell ref="J32:K32"/>
    <mergeCell ref="L32:L33"/>
    <mergeCell ref="M32:N32"/>
    <mergeCell ref="B30:B31"/>
    <mergeCell ref="C30:C31"/>
    <mergeCell ref="D30:D31"/>
    <mergeCell ref="F30:F31"/>
    <mergeCell ref="E30:E31"/>
    <mergeCell ref="M34:N34"/>
    <mergeCell ref="H34:I34"/>
    <mergeCell ref="A34:A35"/>
    <mergeCell ref="H24:I24"/>
    <mergeCell ref="J24:K24"/>
    <mergeCell ref="L24:L25"/>
    <mergeCell ref="B24:B25"/>
    <mergeCell ref="D24:D25"/>
    <mergeCell ref="F24:F25"/>
    <mergeCell ref="G24:G25"/>
    <mergeCell ref="C24:C25"/>
    <mergeCell ref="E24:E25"/>
    <mergeCell ref="B26:B27"/>
    <mergeCell ref="D26:D27"/>
    <mergeCell ref="F26:F27"/>
    <mergeCell ref="G26:G27"/>
    <mergeCell ref="C26:C27"/>
    <mergeCell ref="E26:E27"/>
    <mergeCell ref="D34:D35"/>
    <mergeCell ref="J34:K34"/>
    <mergeCell ref="L34:L35"/>
    <mergeCell ref="B34:B35"/>
    <mergeCell ref="C34:C35"/>
    <mergeCell ref="E34:E35"/>
    <mergeCell ref="G34:G35"/>
    <mergeCell ref="A26:A27"/>
    <mergeCell ref="M22:N22"/>
    <mergeCell ref="A28:A29"/>
    <mergeCell ref="A30:A31"/>
    <mergeCell ref="A32:A33"/>
    <mergeCell ref="M24:N24"/>
    <mergeCell ref="H26:I26"/>
    <mergeCell ref="J26:K26"/>
    <mergeCell ref="L26:L27"/>
    <mergeCell ref="M26:N26"/>
    <mergeCell ref="B28:B29"/>
    <mergeCell ref="D28:D29"/>
    <mergeCell ref="F28:F29"/>
    <mergeCell ref="G28:G29"/>
    <mergeCell ref="C28:C29"/>
    <mergeCell ref="E28:E29"/>
    <mergeCell ref="H28:I28"/>
    <mergeCell ref="J28:K28"/>
    <mergeCell ref="L28:L29"/>
    <mergeCell ref="M28:N28"/>
    <mergeCell ref="H30:I30"/>
    <mergeCell ref="J30:K30"/>
    <mergeCell ref="L30:L31"/>
    <mergeCell ref="A24:A25"/>
    <mergeCell ref="M16:N16"/>
    <mergeCell ref="H18:I18"/>
    <mergeCell ref="J18:K18"/>
    <mergeCell ref="L18:L19"/>
    <mergeCell ref="C18:C19"/>
    <mergeCell ref="E18:E19"/>
    <mergeCell ref="D22:D23"/>
    <mergeCell ref="F16:F17"/>
    <mergeCell ref="F18:F19"/>
    <mergeCell ref="F20:F21"/>
    <mergeCell ref="F22:F23"/>
    <mergeCell ref="L16:L17"/>
    <mergeCell ref="M18:N18"/>
    <mergeCell ref="H20:I20"/>
    <mergeCell ref="J20:K20"/>
    <mergeCell ref="L20:L21"/>
    <mergeCell ref="C20:C21"/>
    <mergeCell ref="E20:E21"/>
    <mergeCell ref="M20:N20"/>
    <mergeCell ref="C22:C23"/>
    <mergeCell ref="E22:E23"/>
    <mergeCell ref="H22:I22"/>
    <mergeCell ref="J22:K22"/>
    <mergeCell ref="L22:L23"/>
    <mergeCell ref="A16:A17"/>
    <mergeCell ref="A18:A19"/>
    <mergeCell ref="A20:A21"/>
    <mergeCell ref="A22:A23"/>
    <mergeCell ref="H16:I16"/>
    <mergeCell ref="J16:K16"/>
    <mergeCell ref="G16:G17"/>
    <mergeCell ref="G18:G19"/>
    <mergeCell ref="G20:G21"/>
    <mergeCell ref="G22:G23"/>
    <mergeCell ref="B16:B17"/>
    <mergeCell ref="D16:D17"/>
    <mergeCell ref="D18:D19"/>
    <mergeCell ref="D20:D21"/>
    <mergeCell ref="C16:C17"/>
    <mergeCell ref="E16:E17"/>
    <mergeCell ref="B18:B19"/>
    <mergeCell ref="B20:B21"/>
    <mergeCell ref="B22:B23"/>
    <mergeCell ref="G14:G15"/>
    <mergeCell ref="H14:I14"/>
    <mergeCell ref="J14:K14"/>
    <mergeCell ref="L14:L15"/>
    <mergeCell ref="M14:N14"/>
    <mergeCell ref="A14:A15"/>
    <mergeCell ref="C14:C15"/>
    <mergeCell ref="D14:D15"/>
    <mergeCell ref="E14:E15"/>
    <mergeCell ref="F14:F15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O1:P1"/>
    <mergeCell ref="A2:P2"/>
    <mergeCell ref="A3:P3"/>
    <mergeCell ref="A4:P4"/>
    <mergeCell ref="A5:P5"/>
    <mergeCell ref="B36:B37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A6:A7"/>
    <mergeCell ref="B6:B7"/>
    <mergeCell ref="C6:D7"/>
    <mergeCell ref="E6:F7"/>
    <mergeCell ref="G6:G7"/>
    <mergeCell ref="H8:I8"/>
    <mergeCell ref="J8:K8"/>
    <mergeCell ref="L8:L9"/>
  </mergeCells>
  <phoneticPr fontId="10" type="noConversion"/>
  <pageMargins left="0.31496062992125984" right="0.31496062992125984" top="0.74803149606299213" bottom="0.35433070866141736" header="0.31496062992125984" footer="0.31496062992125984"/>
  <pageSetup paperSize="9" scale="65" orientation="landscape" r:id="rId1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02D-220A-4C12-9FB2-FE3CF2B2B44E}">
  <dimension ref="A1:S116"/>
  <sheetViews>
    <sheetView topLeftCell="B37" zoomScale="85" zoomScaleNormal="85" zoomScaleSheetLayoutView="90" workbookViewId="0">
      <selection activeCell="G82" sqref="G82:G83"/>
    </sheetView>
  </sheetViews>
  <sheetFormatPr defaultColWidth="9" defaultRowHeight="24.6" x14ac:dyDescent="0.7"/>
  <cols>
    <col min="1" max="1" width="4.8984375" style="280" bestFit="1" customWidth="1"/>
    <col min="2" max="2" width="43.69921875" style="280" customWidth="1"/>
    <col min="3" max="3" width="17.5" style="324" customWidth="1"/>
    <col min="4" max="4" width="7.8984375" style="280" customWidth="1"/>
    <col min="5" max="5" width="14.5" style="280" customWidth="1"/>
    <col min="6" max="6" width="6.59765625" style="280" customWidth="1"/>
    <col min="7" max="7" width="12.8984375" style="280" customWidth="1"/>
    <col min="8" max="8" width="15" style="309" customWidth="1"/>
    <col min="9" max="9" width="15.09765625" style="280" customWidth="1"/>
    <col min="10" max="10" width="15" style="309" customWidth="1"/>
    <col min="11" max="11" width="15.19921875" style="280" customWidth="1"/>
    <col min="12" max="12" width="20.3984375" style="280" customWidth="1"/>
    <col min="13" max="13" width="3.8984375" style="280" customWidth="1"/>
    <col min="14" max="14" width="5" style="280" customWidth="1"/>
    <col min="15" max="15" width="5.8984375" style="280" customWidth="1"/>
    <col min="16" max="16" width="5.59765625" style="309" bestFit="1" customWidth="1"/>
    <col min="17" max="17" width="9.69921875" style="280" bestFit="1" customWidth="1"/>
    <col min="18" max="18" width="9" style="280"/>
    <col min="19" max="19" width="9.69921875" style="280" bestFit="1" customWidth="1"/>
    <col min="20" max="16384" width="9" style="280"/>
  </cols>
  <sheetData>
    <row r="1" spans="1:19" x14ac:dyDescent="0.7">
      <c r="A1" s="274"/>
      <c r="B1" s="275"/>
      <c r="C1" s="311"/>
      <c r="D1" s="277"/>
      <c r="E1" s="311"/>
      <c r="F1" s="277"/>
      <c r="G1" s="274"/>
      <c r="H1" s="278"/>
      <c r="I1" s="279"/>
      <c r="J1" s="278"/>
      <c r="K1" s="279"/>
      <c r="L1" s="274"/>
      <c r="M1" s="274"/>
      <c r="N1" s="274"/>
      <c r="O1" s="638" t="s">
        <v>0</v>
      </c>
      <c r="P1" s="638"/>
    </row>
    <row r="2" spans="1:19" x14ac:dyDescent="0.7">
      <c r="A2" s="638" t="s">
        <v>38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</row>
    <row r="3" spans="1:19" x14ac:dyDescent="0.7">
      <c r="A3" s="639" t="s">
        <v>26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</row>
    <row r="4" spans="1:19" x14ac:dyDescent="0.7">
      <c r="A4" s="639" t="s">
        <v>39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19" x14ac:dyDescent="0.7">
      <c r="A5" s="639"/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</row>
    <row r="6" spans="1:19" x14ac:dyDescent="0.7">
      <c r="A6" s="661" t="s">
        <v>1</v>
      </c>
      <c r="B6" s="661" t="s">
        <v>2</v>
      </c>
      <c r="C6" s="663" t="s">
        <v>3</v>
      </c>
      <c r="D6" s="664"/>
      <c r="E6" s="667" t="s">
        <v>4</v>
      </c>
      <c r="F6" s="668"/>
      <c r="G6" s="661" t="s">
        <v>5</v>
      </c>
      <c r="H6" s="651" t="s">
        <v>6</v>
      </c>
      <c r="I6" s="652"/>
      <c r="J6" s="651" t="s">
        <v>7</v>
      </c>
      <c r="K6" s="652"/>
      <c r="L6" s="281" t="s">
        <v>8</v>
      </c>
      <c r="M6" s="640" t="s">
        <v>9</v>
      </c>
      <c r="N6" s="641"/>
      <c r="O6" s="641"/>
      <c r="P6" s="642"/>
    </row>
    <row r="7" spans="1:19" ht="42.75" customHeight="1" x14ac:dyDescent="0.7">
      <c r="A7" s="662"/>
      <c r="B7" s="662"/>
      <c r="C7" s="665"/>
      <c r="D7" s="666"/>
      <c r="E7" s="669"/>
      <c r="F7" s="670"/>
      <c r="G7" s="662"/>
      <c r="H7" s="653"/>
      <c r="I7" s="654"/>
      <c r="J7" s="653"/>
      <c r="K7" s="654"/>
      <c r="L7" s="282" t="s">
        <v>10</v>
      </c>
      <c r="M7" s="643" t="s">
        <v>11</v>
      </c>
      <c r="N7" s="644"/>
      <c r="O7" s="644"/>
      <c r="P7" s="645"/>
    </row>
    <row r="8" spans="1:19" ht="103.5" customHeight="1" x14ac:dyDescent="0.7">
      <c r="A8" s="624">
        <v>1</v>
      </c>
      <c r="B8" s="636" t="s">
        <v>47</v>
      </c>
      <c r="C8" s="632">
        <v>500000</v>
      </c>
      <c r="D8" s="630" t="s">
        <v>12</v>
      </c>
      <c r="E8" s="632">
        <v>281693.55</v>
      </c>
      <c r="F8" s="630" t="s">
        <v>12</v>
      </c>
      <c r="G8" s="646" t="s">
        <v>13</v>
      </c>
      <c r="H8" s="613" t="s">
        <v>43</v>
      </c>
      <c r="I8" s="648"/>
      <c r="J8" s="649" t="str">
        <f>H8</f>
        <v>นายธัชณกร ภระมร</v>
      </c>
      <c r="K8" s="650"/>
      <c r="L8" s="615" t="s">
        <v>48</v>
      </c>
      <c r="M8" s="655" t="s">
        <v>30</v>
      </c>
      <c r="N8" s="656"/>
      <c r="O8" s="284">
        <v>6</v>
      </c>
      <c r="P8" s="312" t="s">
        <v>15</v>
      </c>
      <c r="Q8" s="293"/>
    </row>
    <row r="9" spans="1:19" ht="22.5" customHeight="1" x14ac:dyDescent="0.7">
      <c r="A9" s="625"/>
      <c r="B9" s="637"/>
      <c r="C9" s="633"/>
      <c r="D9" s="631"/>
      <c r="E9" s="633"/>
      <c r="F9" s="631"/>
      <c r="G9" s="647"/>
      <c r="H9" s="300">
        <v>281693.55</v>
      </c>
      <c r="I9" s="301" t="str">
        <f>F8</f>
        <v>บาท</v>
      </c>
      <c r="J9" s="300">
        <v>281693.55</v>
      </c>
      <c r="K9" s="301" t="str">
        <f>I9</f>
        <v>บาท</v>
      </c>
      <c r="L9" s="616"/>
      <c r="M9" s="284" t="s">
        <v>14</v>
      </c>
      <c r="N9" s="284">
        <v>8</v>
      </c>
      <c r="O9" s="284" t="s">
        <v>40</v>
      </c>
      <c r="P9" s="290">
        <v>2567</v>
      </c>
    </row>
    <row r="10" spans="1:19" ht="32.4" customHeight="1" x14ac:dyDescent="0.7">
      <c r="A10" s="624">
        <v>2</v>
      </c>
      <c r="B10" s="659" t="s">
        <v>41</v>
      </c>
      <c r="C10" s="632">
        <v>6845</v>
      </c>
      <c r="D10" s="630" t="s">
        <v>12</v>
      </c>
      <c r="E10" s="632">
        <f>C10</f>
        <v>6845</v>
      </c>
      <c r="F10" s="630" t="s">
        <v>12</v>
      </c>
      <c r="G10" s="634" t="s">
        <v>13</v>
      </c>
      <c r="H10" s="671" t="s">
        <v>42</v>
      </c>
      <c r="I10" s="672"/>
      <c r="J10" s="671" t="str">
        <f t="shared" ref="J10:J13" si="0">H10</f>
        <v>ร้านสวัสดิ์วงศ์ (1999)</v>
      </c>
      <c r="K10" s="672"/>
      <c r="L10" s="622" t="s">
        <v>21</v>
      </c>
      <c r="M10" s="657" t="s">
        <v>23</v>
      </c>
      <c r="N10" s="658"/>
      <c r="O10" s="313">
        <v>1823</v>
      </c>
      <c r="P10" s="314" t="s">
        <v>15</v>
      </c>
    </row>
    <row r="11" spans="1:19" ht="32.25" customHeight="1" x14ac:dyDescent="0.7">
      <c r="A11" s="625"/>
      <c r="B11" s="660"/>
      <c r="C11" s="633"/>
      <c r="D11" s="631"/>
      <c r="E11" s="633"/>
      <c r="F11" s="631"/>
      <c r="G11" s="635"/>
      <c r="H11" s="300">
        <f>C10</f>
        <v>6845</v>
      </c>
      <c r="I11" s="301" t="str">
        <f>F10</f>
        <v>บาท</v>
      </c>
      <c r="J11" s="300">
        <f t="shared" si="0"/>
        <v>6845</v>
      </c>
      <c r="K11" s="301" t="str">
        <f>I11</f>
        <v>บาท</v>
      </c>
      <c r="L11" s="623"/>
      <c r="M11" s="284" t="s">
        <v>14</v>
      </c>
      <c r="N11" s="284">
        <v>19</v>
      </c>
      <c r="O11" s="284" t="s">
        <v>45</v>
      </c>
      <c r="P11" s="290">
        <v>2567</v>
      </c>
    </row>
    <row r="12" spans="1:19" ht="102.75" customHeight="1" x14ac:dyDescent="0.7">
      <c r="A12" s="624">
        <v>3</v>
      </c>
      <c r="B12" s="636" t="s">
        <v>296</v>
      </c>
      <c r="C12" s="632">
        <v>500000</v>
      </c>
      <c r="D12" s="630" t="s">
        <v>12</v>
      </c>
      <c r="E12" s="632">
        <v>281693.55</v>
      </c>
      <c r="F12" s="630" t="s">
        <v>12</v>
      </c>
      <c r="G12" s="634" t="s">
        <v>13</v>
      </c>
      <c r="H12" s="611" t="s">
        <v>44</v>
      </c>
      <c r="I12" s="612"/>
      <c r="J12" s="613" t="str">
        <f t="shared" si="0"/>
        <v xml:space="preserve"> บริษัท เทล ออฟ เอเชีย จำกัด</v>
      </c>
      <c r="K12" s="614"/>
      <c r="L12" s="615" t="s">
        <v>48</v>
      </c>
      <c r="M12" s="617" t="s">
        <v>30</v>
      </c>
      <c r="N12" s="618"/>
      <c r="O12" s="315">
        <v>7</v>
      </c>
      <c r="P12" s="297" t="s">
        <v>15</v>
      </c>
      <c r="Q12" s="293"/>
    </row>
    <row r="13" spans="1:19" ht="28.5" customHeight="1" x14ac:dyDescent="0.7">
      <c r="A13" s="625"/>
      <c r="B13" s="637"/>
      <c r="C13" s="633"/>
      <c r="D13" s="631"/>
      <c r="E13" s="633"/>
      <c r="F13" s="631"/>
      <c r="G13" s="635"/>
      <c r="H13" s="300">
        <f>E12</f>
        <v>281693.55</v>
      </c>
      <c r="I13" s="301" t="s">
        <v>12</v>
      </c>
      <c r="J13" s="300">
        <f t="shared" si="0"/>
        <v>281693.55</v>
      </c>
      <c r="K13" s="301" t="s">
        <v>12</v>
      </c>
      <c r="L13" s="616"/>
      <c r="M13" s="296" t="s">
        <v>14</v>
      </c>
      <c r="N13" s="296">
        <v>23</v>
      </c>
      <c r="O13" s="296" t="s">
        <v>40</v>
      </c>
      <c r="P13" s="298">
        <v>2567</v>
      </c>
    </row>
    <row r="14" spans="1:19" ht="28.5" customHeight="1" x14ac:dyDescent="0.7">
      <c r="A14" s="624">
        <v>4</v>
      </c>
      <c r="B14" s="636" t="s">
        <v>46</v>
      </c>
      <c r="C14" s="632">
        <v>24000</v>
      </c>
      <c r="D14" s="630" t="s">
        <v>12</v>
      </c>
      <c r="E14" s="632">
        <v>21000</v>
      </c>
      <c r="F14" s="630" t="s">
        <v>12</v>
      </c>
      <c r="G14" s="634" t="s">
        <v>13</v>
      </c>
      <c r="H14" s="611" t="s">
        <v>43</v>
      </c>
      <c r="I14" s="612"/>
      <c r="J14" s="613" t="str">
        <f t="shared" ref="J14:J15" si="1">H14</f>
        <v>นายธัชณกร ภระมร</v>
      </c>
      <c r="K14" s="614"/>
      <c r="L14" s="615" t="s">
        <v>48</v>
      </c>
      <c r="M14" s="617" t="s">
        <v>30</v>
      </c>
      <c r="N14" s="618"/>
      <c r="O14" s="296">
        <v>8</v>
      </c>
      <c r="P14" s="316" t="s">
        <v>27</v>
      </c>
    </row>
    <row r="15" spans="1:19" ht="76.5" customHeight="1" x14ac:dyDescent="0.7">
      <c r="A15" s="625"/>
      <c r="B15" s="637"/>
      <c r="C15" s="633"/>
      <c r="D15" s="631"/>
      <c r="E15" s="633"/>
      <c r="F15" s="631"/>
      <c r="G15" s="635"/>
      <c r="H15" s="306">
        <f>E14</f>
        <v>21000</v>
      </c>
      <c r="I15" s="317" t="s">
        <v>12</v>
      </c>
      <c r="J15" s="306">
        <f t="shared" si="1"/>
        <v>21000</v>
      </c>
      <c r="K15" s="317" t="s">
        <v>12</v>
      </c>
      <c r="L15" s="616"/>
      <c r="M15" s="318" t="s">
        <v>14</v>
      </c>
      <c r="N15" s="318">
        <v>29</v>
      </c>
      <c r="O15" s="318" t="s">
        <v>40</v>
      </c>
      <c r="P15" s="319">
        <v>2567</v>
      </c>
      <c r="Q15" s="293"/>
      <c r="S15" s="302"/>
    </row>
    <row r="16" spans="1:19" s="320" customFormat="1" ht="77.25" customHeight="1" x14ac:dyDescent="0.7">
      <c r="A16" s="624">
        <v>5</v>
      </c>
      <c r="B16" s="636" t="s">
        <v>388</v>
      </c>
      <c r="C16" s="628">
        <v>399</v>
      </c>
      <c r="D16" s="630" t="s">
        <v>12</v>
      </c>
      <c r="E16" s="628">
        <v>399</v>
      </c>
      <c r="F16" s="630" t="s">
        <v>12</v>
      </c>
      <c r="G16" s="634" t="s">
        <v>13</v>
      </c>
      <c r="H16" s="619" t="s">
        <v>389</v>
      </c>
      <c r="I16" s="620"/>
      <c r="J16" s="619" t="s">
        <v>389</v>
      </c>
      <c r="K16" s="620"/>
      <c r="L16" s="622" t="s">
        <v>392</v>
      </c>
      <c r="M16" s="621" t="s">
        <v>23</v>
      </c>
      <c r="N16" s="621"/>
      <c r="O16" s="284">
        <v>1819</v>
      </c>
      <c r="P16" s="290" t="s">
        <v>15</v>
      </c>
    </row>
    <row r="17" spans="1:16" s="321" customFormat="1" ht="32.25" customHeight="1" x14ac:dyDescent="0.7">
      <c r="A17" s="625"/>
      <c r="B17" s="637"/>
      <c r="C17" s="629"/>
      <c r="D17" s="631"/>
      <c r="E17" s="629"/>
      <c r="F17" s="631"/>
      <c r="G17" s="635"/>
      <c r="H17" s="300">
        <f>E16</f>
        <v>399</v>
      </c>
      <c r="I17" s="317" t="s">
        <v>12</v>
      </c>
      <c r="J17" s="300">
        <f>H17</f>
        <v>399</v>
      </c>
      <c r="K17" s="317" t="s">
        <v>12</v>
      </c>
      <c r="L17" s="623"/>
      <c r="M17" s="284" t="s">
        <v>14</v>
      </c>
      <c r="N17" s="284">
        <v>14</v>
      </c>
      <c r="O17" s="284" t="s">
        <v>45</v>
      </c>
      <c r="P17" s="290">
        <v>2567</v>
      </c>
    </row>
    <row r="18" spans="1:16" ht="32.25" customHeight="1" x14ac:dyDescent="0.7">
      <c r="A18" s="624">
        <v>6</v>
      </c>
      <c r="B18" s="636" t="s">
        <v>435</v>
      </c>
      <c r="C18" s="628">
        <v>1605</v>
      </c>
      <c r="D18" s="630" t="s">
        <v>12</v>
      </c>
      <c r="E18" s="628">
        <v>1605</v>
      </c>
      <c r="F18" s="630" t="s">
        <v>12</v>
      </c>
      <c r="G18" s="634" t="s">
        <v>13</v>
      </c>
      <c r="H18" s="619" t="s">
        <v>391</v>
      </c>
      <c r="I18" s="620"/>
      <c r="J18" s="619" t="s">
        <v>391</v>
      </c>
      <c r="K18" s="620"/>
      <c r="L18" s="622" t="s">
        <v>393</v>
      </c>
      <c r="M18" s="621" t="s">
        <v>23</v>
      </c>
      <c r="N18" s="621"/>
      <c r="O18" s="284">
        <v>1845</v>
      </c>
      <c r="P18" s="290" t="s">
        <v>15</v>
      </c>
    </row>
    <row r="19" spans="1:16" ht="32.25" customHeight="1" x14ac:dyDescent="0.7">
      <c r="A19" s="625"/>
      <c r="B19" s="637"/>
      <c r="C19" s="629"/>
      <c r="D19" s="631"/>
      <c r="E19" s="629"/>
      <c r="F19" s="631"/>
      <c r="G19" s="635"/>
      <c r="H19" s="287">
        <f>E18</f>
        <v>1605</v>
      </c>
      <c r="I19" s="317" t="s">
        <v>12</v>
      </c>
      <c r="J19" s="287">
        <f>E18</f>
        <v>1605</v>
      </c>
      <c r="K19" s="317" t="s">
        <v>12</v>
      </c>
      <c r="L19" s="623"/>
      <c r="M19" s="284" t="s">
        <v>14</v>
      </c>
      <c r="N19" s="284">
        <v>19</v>
      </c>
      <c r="O19" s="284" t="s">
        <v>45</v>
      </c>
      <c r="P19" s="290">
        <v>2567</v>
      </c>
    </row>
    <row r="20" spans="1:16" ht="81.75" customHeight="1" x14ac:dyDescent="0.7">
      <c r="A20" s="624">
        <v>7</v>
      </c>
      <c r="B20" s="636" t="s">
        <v>436</v>
      </c>
      <c r="C20" s="628">
        <v>798</v>
      </c>
      <c r="D20" s="630" t="s">
        <v>12</v>
      </c>
      <c r="E20" s="628">
        <v>798</v>
      </c>
      <c r="F20" s="630" t="s">
        <v>12</v>
      </c>
      <c r="G20" s="634" t="s">
        <v>13</v>
      </c>
      <c r="H20" s="619" t="s">
        <v>389</v>
      </c>
      <c r="I20" s="620"/>
      <c r="J20" s="619" t="s">
        <v>389</v>
      </c>
      <c r="K20" s="620"/>
      <c r="L20" s="622" t="s">
        <v>394</v>
      </c>
      <c r="M20" s="621" t="s">
        <v>23</v>
      </c>
      <c r="N20" s="621"/>
      <c r="O20" s="284">
        <v>1870</v>
      </c>
      <c r="P20" s="290" t="s">
        <v>15</v>
      </c>
    </row>
    <row r="21" spans="1:16" ht="39.75" customHeight="1" x14ac:dyDescent="0.7">
      <c r="A21" s="625"/>
      <c r="B21" s="637"/>
      <c r="C21" s="629"/>
      <c r="D21" s="631"/>
      <c r="E21" s="629"/>
      <c r="F21" s="631"/>
      <c r="G21" s="635"/>
      <c r="H21" s="300">
        <f>E20</f>
        <v>798</v>
      </c>
      <c r="I21" s="317" t="s">
        <v>12</v>
      </c>
      <c r="J21" s="300">
        <f>E20</f>
        <v>798</v>
      </c>
      <c r="K21" s="317" t="s">
        <v>12</v>
      </c>
      <c r="L21" s="623"/>
      <c r="M21" s="284" t="s">
        <v>14</v>
      </c>
      <c r="N21" s="284">
        <v>22</v>
      </c>
      <c r="O21" s="284" t="s">
        <v>45</v>
      </c>
      <c r="P21" s="290">
        <v>2567</v>
      </c>
    </row>
    <row r="22" spans="1:16" ht="151.5" customHeight="1" x14ac:dyDescent="0.7">
      <c r="A22" s="624">
        <v>8</v>
      </c>
      <c r="B22" s="636" t="s">
        <v>438</v>
      </c>
      <c r="C22" s="628">
        <v>4000</v>
      </c>
      <c r="D22" s="630" t="s">
        <v>12</v>
      </c>
      <c r="E22" s="628">
        <v>4000</v>
      </c>
      <c r="F22" s="630" t="s">
        <v>12</v>
      </c>
      <c r="G22" s="634" t="s">
        <v>13</v>
      </c>
      <c r="H22" s="619" t="s">
        <v>437</v>
      </c>
      <c r="I22" s="620"/>
      <c r="J22" s="619" t="s">
        <v>437</v>
      </c>
      <c r="K22" s="620"/>
      <c r="L22" s="622" t="s">
        <v>917</v>
      </c>
      <c r="M22" s="621" t="s">
        <v>23</v>
      </c>
      <c r="N22" s="621"/>
      <c r="O22" s="284">
        <v>1859</v>
      </c>
      <c r="P22" s="290" t="s">
        <v>15</v>
      </c>
    </row>
    <row r="23" spans="1:16" ht="32.25" customHeight="1" x14ac:dyDescent="0.7">
      <c r="A23" s="625"/>
      <c r="B23" s="637"/>
      <c r="C23" s="629"/>
      <c r="D23" s="631"/>
      <c r="E23" s="629"/>
      <c r="F23" s="631"/>
      <c r="G23" s="635"/>
      <c r="H23" s="300">
        <f>E22</f>
        <v>4000</v>
      </c>
      <c r="I23" s="301" t="s">
        <v>12</v>
      </c>
      <c r="J23" s="300">
        <f>E22</f>
        <v>4000</v>
      </c>
      <c r="K23" s="301" t="s">
        <v>12</v>
      </c>
      <c r="L23" s="623"/>
      <c r="M23" s="284" t="s">
        <v>14</v>
      </c>
      <c r="N23" s="284">
        <v>21</v>
      </c>
      <c r="O23" s="284" t="s">
        <v>45</v>
      </c>
      <c r="P23" s="290">
        <v>2567</v>
      </c>
    </row>
    <row r="24" spans="1:16" ht="86.25" customHeight="1" x14ac:dyDescent="0.7">
      <c r="A24" s="624">
        <v>9</v>
      </c>
      <c r="B24" s="636" t="s">
        <v>439</v>
      </c>
      <c r="C24" s="628">
        <v>798</v>
      </c>
      <c r="D24" s="630" t="s">
        <v>12</v>
      </c>
      <c r="E24" s="628">
        <v>798</v>
      </c>
      <c r="F24" s="630" t="s">
        <v>12</v>
      </c>
      <c r="G24" s="634" t="s">
        <v>13</v>
      </c>
      <c r="H24" s="619" t="s">
        <v>389</v>
      </c>
      <c r="I24" s="620"/>
      <c r="J24" s="619" t="s">
        <v>389</v>
      </c>
      <c r="K24" s="620"/>
      <c r="L24" s="622" t="s">
        <v>395</v>
      </c>
      <c r="M24" s="621" t="s">
        <v>23</v>
      </c>
      <c r="N24" s="621"/>
      <c r="O24" s="284">
        <v>1874</v>
      </c>
      <c r="P24" s="290" t="s">
        <v>15</v>
      </c>
    </row>
    <row r="25" spans="1:16" ht="32.25" customHeight="1" x14ac:dyDescent="0.7">
      <c r="A25" s="625"/>
      <c r="B25" s="637"/>
      <c r="C25" s="629"/>
      <c r="D25" s="631"/>
      <c r="E25" s="629"/>
      <c r="F25" s="631"/>
      <c r="G25" s="635"/>
      <c r="H25" s="300">
        <f>E24</f>
        <v>798</v>
      </c>
      <c r="I25" s="301" t="s">
        <v>12</v>
      </c>
      <c r="J25" s="300">
        <f>H25</f>
        <v>798</v>
      </c>
      <c r="K25" s="301" t="s">
        <v>12</v>
      </c>
      <c r="L25" s="623"/>
      <c r="M25" s="284" t="s">
        <v>14</v>
      </c>
      <c r="N25" s="284">
        <v>22</v>
      </c>
      <c r="O25" s="284" t="s">
        <v>45</v>
      </c>
      <c r="P25" s="290">
        <v>2567</v>
      </c>
    </row>
    <row r="26" spans="1:16" ht="32.25" customHeight="1" x14ac:dyDescent="0.7">
      <c r="A26" s="624">
        <v>10</v>
      </c>
      <c r="B26" s="636" t="s">
        <v>440</v>
      </c>
      <c r="C26" s="628">
        <v>1923</v>
      </c>
      <c r="D26" s="630" t="s">
        <v>12</v>
      </c>
      <c r="E26" s="628">
        <v>1923</v>
      </c>
      <c r="F26" s="630" t="s">
        <v>12</v>
      </c>
      <c r="G26" s="634" t="s">
        <v>13</v>
      </c>
      <c r="H26" s="619" t="s">
        <v>441</v>
      </c>
      <c r="I26" s="620"/>
      <c r="J26" s="619" t="s">
        <v>441</v>
      </c>
      <c r="K26" s="620"/>
      <c r="L26" s="622" t="s">
        <v>396</v>
      </c>
      <c r="M26" s="621" t="s">
        <v>23</v>
      </c>
      <c r="N26" s="621"/>
      <c r="O26" s="284">
        <v>1880</v>
      </c>
      <c r="P26" s="290" t="s">
        <v>15</v>
      </c>
    </row>
    <row r="27" spans="1:16" ht="32.25" customHeight="1" x14ac:dyDescent="0.7">
      <c r="A27" s="625"/>
      <c r="B27" s="637"/>
      <c r="C27" s="629"/>
      <c r="D27" s="631"/>
      <c r="E27" s="629"/>
      <c r="F27" s="631"/>
      <c r="G27" s="635"/>
      <c r="H27" s="300">
        <f>E26</f>
        <v>1923</v>
      </c>
      <c r="I27" s="301" t="s">
        <v>12</v>
      </c>
      <c r="J27" s="300">
        <f>H27</f>
        <v>1923</v>
      </c>
      <c r="K27" s="301" t="s">
        <v>12</v>
      </c>
      <c r="L27" s="623"/>
      <c r="M27" s="284" t="s">
        <v>14</v>
      </c>
      <c r="N27" s="284">
        <v>25</v>
      </c>
      <c r="O27" s="284" t="s">
        <v>45</v>
      </c>
      <c r="P27" s="290">
        <v>2567</v>
      </c>
    </row>
    <row r="28" spans="1:16" ht="32.25" customHeight="1" x14ac:dyDescent="0.7">
      <c r="A28" s="624">
        <v>11</v>
      </c>
      <c r="B28" s="636" t="s">
        <v>443</v>
      </c>
      <c r="C28" s="628">
        <v>21400</v>
      </c>
      <c r="D28" s="630" t="s">
        <v>12</v>
      </c>
      <c r="E28" s="628">
        <v>21400</v>
      </c>
      <c r="F28" s="630" t="s">
        <v>12</v>
      </c>
      <c r="G28" s="634" t="s">
        <v>13</v>
      </c>
      <c r="H28" s="619" t="s">
        <v>442</v>
      </c>
      <c r="I28" s="620"/>
      <c r="J28" s="619" t="s">
        <v>442</v>
      </c>
      <c r="K28" s="620"/>
      <c r="L28" s="622" t="s">
        <v>397</v>
      </c>
      <c r="M28" s="621" t="s">
        <v>23</v>
      </c>
      <c r="N28" s="621"/>
      <c r="O28" s="284">
        <v>1784</v>
      </c>
      <c r="P28" s="290" t="s">
        <v>15</v>
      </c>
    </row>
    <row r="29" spans="1:16" ht="32.25" customHeight="1" x14ac:dyDescent="0.7">
      <c r="A29" s="625"/>
      <c r="B29" s="637"/>
      <c r="C29" s="629"/>
      <c r="D29" s="631"/>
      <c r="E29" s="629"/>
      <c r="F29" s="631"/>
      <c r="G29" s="635"/>
      <c r="H29" s="300">
        <f>E28</f>
        <v>21400</v>
      </c>
      <c r="I29" s="301" t="s">
        <v>12</v>
      </c>
      <c r="J29" s="300">
        <f>H29</f>
        <v>21400</v>
      </c>
      <c r="K29" s="301" t="s">
        <v>12</v>
      </c>
      <c r="L29" s="623"/>
      <c r="M29" s="284" t="s">
        <v>14</v>
      </c>
      <c r="N29" s="284">
        <v>26</v>
      </c>
      <c r="O29" s="284" t="s">
        <v>45</v>
      </c>
      <c r="P29" s="290">
        <v>2567</v>
      </c>
    </row>
    <row r="30" spans="1:16" ht="82.5" customHeight="1" x14ac:dyDescent="0.7">
      <c r="A30" s="624">
        <v>12</v>
      </c>
      <c r="B30" s="636" t="s">
        <v>444</v>
      </c>
      <c r="C30" s="628">
        <v>12800</v>
      </c>
      <c r="D30" s="630" t="s">
        <v>12</v>
      </c>
      <c r="E30" s="628">
        <v>12800</v>
      </c>
      <c r="F30" s="630" t="s">
        <v>12</v>
      </c>
      <c r="G30" s="634" t="s">
        <v>13</v>
      </c>
      <c r="H30" s="619" t="s">
        <v>447</v>
      </c>
      <c r="I30" s="620"/>
      <c r="J30" s="619" t="s">
        <v>447</v>
      </c>
      <c r="K30" s="620"/>
      <c r="L30" s="622" t="s">
        <v>398</v>
      </c>
      <c r="M30" s="621" t="s">
        <v>23</v>
      </c>
      <c r="N30" s="621"/>
      <c r="O30" s="284">
        <v>1901</v>
      </c>
      <c r="P30" s="290" t="s">
        <v>15</v>
      </c>
    </row>
    <row r="31" spans="1:16" ht="31.5" customHeight="1" x14ac:dyDescent="0.7">
      <c r="A31" s="625"/>
      <c r="B31" s="637"/>
      <c r="C31" s="629"/>
      <c r="D31" s="631"/>
      <c r="E31" s="629"/>
      <c r="F31" s="631"/>
      <c r="G31" s="635"/>
      <c r="H31" s="300">
        <f>E30</f>
        <v>12800</v>
      </c>
      <c r="I31" s="301" t="s">
        <v>12</v>
      </c>
      <c r="J31" s="300">
        <f>H31</f>
        <v>12800</v>
      </c>
      <c r="K31" s="301" t="s">
        <v>12</v>
      </c>
      <c r="L31" s="623"/>
      <c r="M31" s="284" t="s">
        <v>14</v>
      </c>
      <c r="N31" s="284">
        <v>26</v>
      </c>
      <c r="O31" s="284" t="s">
        <v>45</v>
      </c>
      <c r="P31" s="290">
        <v>2567</v>
      </c>
    </row>
    <row r="32" spans="1:16" ht="84.75" customHeight="1" x14ac:dyDescent="0.7">
      <c r="A32" s="624">
        <v>13</v>
      </c>
      <c r="B32" s="636" t="s">
        <v>448</v>
      </c>
      <c r="C32" s="628">
        <v>1900</v>
      </c>
      <c r="D32" s="630" t="s">
        <v>12</v>
      </c>
      <c r="E32" s="628">
        <v>1900</v>
      </c>
      <c r="F32" s="630" t="s">
        <v>12</v>
      </c>
      <c r="G32" s="634" t="s">
        <v>13</v>
      </c>
      <c r="H32" s="619" t="s">
        <v>445</v>
      </c>
      <c r="I32" s="620"/>
      <c r="J32" s="619" t="s">
        <v>445</v>
      </c>
      <c r="K32" s="620"/>
      <c r="L32" s="622" t="s">
        <v>399</v>
      </c>
      <c r="M32" s="621" t="s">
        <v>23</v>
      </c>
      <c r="N32" s="621"/>
      <c r="O32" s="284">
        <v>1911</v>
      </c>
      <c r="P32" s="290" t="s">
        <v>15</v>
      </c>
    </row>
    <row r="33" spans="1:16" ht="32.25" customHeight="1" x14ac:dyDescent="0.7">
      <c r="A33" s="625"/>
      <c r="B33" s="637"/>
      <c r="C33" s="629"/>
      <c r="D33" s="631"/>
      <c r="E33" s="629"/>
      <c r="F33" s="631"/>
      <c r="G33" s="635"/>
      <c r="H33" s="304">
        <f>E32</f>
        <v>1900</v>
      </c>
      <c r="I33" s="301" t="s">
        <v>12</v>
      </c>
      <c r="J33" s="304">
        <f>H33</f>
        <v>1900</v>
      </c>
      <c r="K33" s="301" t="s">
        <v>12</v>
      </c>
      <c r="L33" s="623"/>
      <c r="M33" s="284" t="s">
        <v>14</v>
      </c>
      <c r="N33" s="284">
        <v>28</v>
      </c>
      <c r="O33" s="284" t="s">
        <v>45</v>
      </c>
      <c r="P33" s="290">
        <v>2567</v>
      </c>
    </row>
    <row r="34" spans="1:16" ht="114.75" customHeight="1" x14ac:dyDescent="0.7">
      <c r="A34" s="624">
        <v>14</v>
      </c>
      <c r="B34" s="636" t="s">
        <v>446</v>
      </c>
      <c r="C34" s="628">
        <v>1198</v>
      </c>
      <c r="D34" s="630" t="s">
        <v>12</v>
      </c>
      <c r="E34" s="628">
        <v>1198</v>
      </c>
      <c r="F34" s="630" t="s">
        <v>12</v>
      </c>
      <c r="G34" s="634" t="s">
        <v>13</v>
      </c>
      <c r="H34" s="619" t="s">
        <v>389</v>
      </c>
      <c r="I34" s="620"/>
      <c r="J34" s="619" t="s">
        <v>389</v>
      </c>
      <c r="K34" s="620"/>
      <c r="L34" s="622" t="s">
        <v>400</v>
      </c>
      <c r="M34" s="621" t="s">
        <v>23</v>
      </c>
      <c r="N34" s="621"/>
      <c r="O34" s="284">
        <v>1925</v>
      </c>
      <c r="P34" s="290" t="s">
        <v>15</v>
      </c>
    </row>
    <row r="35" spans="1:16" ht="27" customHeight="1" x14ac:dyDescent="0.7">
      <c r="A35" s="625"/>
      <c r="B35" s="637"/>
      <c r="C35" s="629"/>
      <c r="D35" s="631"/>
      <c r="E35" s="629"/>
      <c r="F35" s="631"/>
      <c r="G35" s="635"/>
      <c r="H35" s="304">
        <f>E34</f>
        <v>1198</v>
      </c>
      <c r="I35" s="301" t="s">
        <v>12</v>
      </c>
      <c r="J35" s="304">
        <f>H35</f>
        <v>1198</v>
      </c>
      <c r="K35" s="301" t="s">
        <v>12</v>
      </c>
      <c r="L35" s="623"/>
      <c r="M35" s="284" t="s">
        <v>14</v>
      </c>
      <c r="N35" s="284">
        <v>29</v>
      </c>
      <c r="O35" s="284" t="s">
        <v>45</v>
      </c>
      <c r="P35" s="290">
        <v>2567</v>
      </c>
    </row>
    <row r="36" spans="1:16" ht="32.25" customHeight="1" x14ac:dyDescent="0.7">
      <c r="A36" s="624">
        <v>15</v>
      </c>
      <c r="B36" s="626" t="s">
        <v>337</v>
      </c>
      <c r="C36" s="628">
        <v>23332.73</v>
      </c>
      <c r="D36" s="673" t="s">
        <v>12</v>
      </c>
      <c r="E36" s="628">
        <v>23332.73</v>
      </c>
      <c r="F36" s="675" t="s">
        <v>12</v>
      </c>
      <c r="G36" s="677" t="s">
        <v>13</v>
      </c>
      <c r="H36" s="619" t="s">
        <v>336</v>
      </c>
      <c r="I36" s="620"/>
      <c r="J36" s="619" t="s">
        <v>336</v>
      </c>
      <c r="K36" s="620"/>
      <c r="L36" s="622" t="s">
        <v>396</v>
      </c>
      <c r="M36" s="679" t="s">
        <v>300</v>
      </c>
      <c r="N36" s="680"/>
      <c r="O36" s="296">
        <v>1</v>
      </c>
      <c r="P36" s="298">
        <v>2568</v>
      </c>
    </row>
    <row r="37" spans="1:16" ht="32.25" customHeight="1" x14ac:dyDescent="0.7">
      <c r="A37" s="625"/>
      <c r="B37" s="627"/>
      <c r="C37" s="629"/>
      <c r="D37" s="674"/>
      <c r="E37" s="629"/>
      <c r="F37" s="676"/>
      <c r="G37" s="678"/>
      <c r="H37" s="304">
        <f>E36</f>
        <v>23332.73</v>
      </c>
      <c r="I37" s="303" t="s">
        <v>12</v>
      </c>
      <c r="J37" s="304">
        <f>H37</f>
        <v>23332.73</v>
      </c>
      <c r="K37" s="303" t="s">
        <v>12</v>
      </c>
      <c r="L37" s="623"/>
      <c r="M37" s="305" t="s">
        <v>14</v>
      </c>
      <c r="N37" s="305">
        <v>1</v>
      </c>
      <c r="O37" s="296" t="s">
        <v>19</v>
      </c>
      <c r="P37" s="298">
        <v>2567</v>
      </c>
    </row>
    <row r="38" spans="1:16" ht="32.25" customHeight="1" x14ac:dyDescent="0.7">
      <c r="A38" s="624">
        <v>16</v>
      </c>
      <c r="B38" s="626" t="s">
        <v>337</v>
      </c>
      <c r="C38" s="628">
        <v>18437.54</v>
      </c>
      <c r="D38" s="673" t="s">
        <v>12</v>
      </c>
      <c r="E38" s="628">
        <f>C38</f>
        <v>18437.54</v>
      </c>
      <c r="F38" s="675" t="s">
        <v>12</v>
      </c>
      <c r="G38" s="677" t="s">
        <v>13</v>
      </c>
      <c r="H38" s="619" t="s">
        <v>338</v>
      </c>
      <c r="I38" s="620"/>
      <c r="J38" s="619" t="s">
        <v>338</v>
      </c>
      <c r="K38" s="620"/>
      <c r="L38" s="622" t="s">
        <v>397</v>
      </c>
      <c r="M38" s="679" t="s">
        <v>300</v>
      </c>
      <c r="N38" s="680"/>
      <c r="O38" s="296">
        <v>2</v>
      </c>
      <c r="P38" s="298">
        <v>2568</v>
      </c>
    </row>
    <row r="39" spans="1:16" ht="32.25" customHeight="1" x14ac:dyDescent="0.7">
      <c r="A39" s="625"/>
      <c r="B39" s="627"/>
      <c r="C39" s="629"/>
      <c r="D39" s="674"/>
      <c r="E39" s="629"/>
      <c r="F39" s="676"/>
      <c r="G39" s="678"/>
      <c r="H39" s="304">
        <f>E38</f>
        <v>18437.54</v>
      </c>
      <c r="I39" s="303" t="s">
        <v>12</v>
      </c>
      <c r="J39" s="304">
        <f>H39</f>
        <v>18437.54</v>
      </c>
      <c r="K39" s="303" t="s">
        <v>12</v>
      </c>
      <c r="L39" s="623"/>
      <c r="M39" s="305" t="s">
        <v>14</v>
      </c>
      <c r="N39" s="305">
        <v>1</v>
      </c>
      <c r="O39" s="296" t="s">
        <v>19</v>
      </c>
      <c r="P39" s="298">
        <v>2567</v>
      </c>
    </row>
    <row r="40" spans="1:16" ht="32.25" customHeight="1" x14ac:dyDescent="0.7">
      <c r="A40" s="624">
        <v>17</v>
      </c>
      <c r="B40" s="626" t="s">
        <v>340</v>
      </c>
      <c r="C40" s="628">
        <v>21218</v>
      </c>
      <c r="D40" s="673" t="s">
        <v>12</v>
      </c>
      <c r="E40" s="628">
        <f>C40</f>
        <v>21218</v>
      </c>
      <c r="F40" s="675" t="s">
        <v>12</v>
      </c>
      <c r="G40" s="677" t="s">
        <v>13</v>
      </c>
      <c r="H40" s="619" t="s">
        <v>339</v>
      </c>
      <c r="I40" s="620"/>
      <c r="J40" s="619" t="s">
        <v>339</v>
      </c>
      <c r="K40" s="620"/>
      <c r="L40" s="622" t="s">
        <v>398</v>
      </c>
      <c r="M40" s="679" t="s">
        <v>300</v>
      </c>
      <c r="N40" s="680"/>
      <c r="O40" s="296">
        <v>3</v>
      </c>
      <c r="P40" s="298">
        <v>2568</v>
      </c>
    </row>
    <row r="41" spans="1:16" ht="32.25" customHeight="1" x14ac:dyDescent="0.7">
      <c r="A41" s="625"/>
      <c r="B41" s="627"/>
      <c r="C41" s="629"/>
      <c r="D41" s="674"/>
      <c r="E41" s="629"/>
      <c r="F41" s="676"/>
      <c r="G41" s="678"/>
      <c r="H41" s="304">
        <f>E40</f>
        <v>21218</v>
      </c>
      <c r="I41" s="303" t="s">
        <v>12</v>
      </c>
      <c r="J41" s="304">
        <f>E40</f>
        <v>21218</v>
      </c>
      <c r="K41" s="303" t="s">
        <v>12</v>
      </c>
      <c r="L41" s="623"/>
      <c r="M41" s="305" t="s">
        <v>14</v>
      </c>
      <c r="N41" s="305">
        <v>1</v>
      </c>
      <c r="O41" s="296" t="s">
        <v>19</v>
      </c>
      <c r="P41" s="298">
        <v>2567</v>
      </c>
    </row>
    <row r="42" spans="1:16" ht="32.25" customHeight="1" x14ac:dyDescent="0.7">
      <c r="A42" s="624">
        <v>18</v>
      </c>
      <c r="B42" s="626" t="s">
        <v>337</v>
      </c>
      <c r="C42" s="628">
        <v>16311.34</v>
      </c>
      <c r="D42" s="673" t="s">
        <v>12</v>
      </c>
      <c r="E42" s="628">
        <f>C42</f>
        <v>16311.34</v>
      </c>
      <c r="F42" s="675" t="s">
        <v>12</v>
      </c>
      <c r="G42" s="677" t="s">
        <v>13</v>
      </c>
      <c r="H42" s="619" t="s">
        <v>341</v>
      </c>
      <c r="I42" s="620"/>
      <c r="J42" s="619" t="s">
        <v>341</v>
      </c>
      <c r="K42" s="620"/>
      <c r="L42" s="622" t="s">
        <v>399</v>
      </c>
      <c r="M42" s="679" t="s">
        <v>300</v>
      </c>
      <c r="N42" s="680"/>
      <c r="O42" s="296">
        <v>4</v>
      </c>
      <c r="P42" s="298">
        <v>2568</v>
      </c>
    </row>
    <row r="43" spans="1:16" ht="32.25" customHeight="1" x14ac:dyDescent="0.7">
      <c r="A43" s="625"/>
      <c r="B43" s="627"/>
      <c r="C43" s="629"/>
      <c r="D43" s="674"/>
      <c r="E43" s="629"/>
      <c r="F43" s="676"/>
      <c r="G43" s="678"/>
      <c r="H43" s="304">
        <f>E42</f>
        <v>16311.34</v>
      </c>
      <c r="I43" s="303" t="s">
        <v>12</v>
      </c>
      <c r="J43" s="304">
        <f>E42</f>
        <v>16311.34</v>
      </c>
      <c r="K43" s="303" t="s">
        <v>12</v>
      </c>
      <c r="L43" s="623"/>
      <c r="M43" s="305" t="s">
        <v>14</v>
      </c>
      <c r="N43" s="305">
        <v>1</v>
      </c>
      <c r="O43" s="296" t="s">
        <v>19</v>
      </c>
      <c r="P43" s="298">
        <v>2567</v>
      </c>
    </row>
    <row r="44" spans="1:16" ht="32.25" customHeight="1" x14ac:dyDescent="0.7">
      <c r="A44" s="624">
        <v>19</v>
      </c>
      <c r="B44" s="626" t="s">
        <v>342</v>
      </c>
      <c r="C44" s="628">
        <v>16390.91</v>
      </c>
      <c r="D44" s="673" t="s">
        <v>12</v>
      </c>
      <c r="E44" s="628">
        <f>C44</f>
        <v>16390.91</v>
      </c>
      <c r="F44" s="675" t="s">
        <v>12</v>
      </c>
      <c r="G44" s="677" t="s">
        <v>13</v>
      </c>
      <c r="H44" s="619" t="s">
        <v>343</v>
      </c>
      <c r="I44" s="620"/>
      <c r="J44" s="619" t="s">
        <v>343</v>
      </c>
      <c r="K44" s="620"/>
      <c r="L44" s="622" t="s">
        <v>400</v>
      </c>
      <c r="M44" s="679" t="s">
        <v>300</v>
      </c>
      <c r="N44" s="680"/>
      <c r="O44" s="296">
        <v>5</v>
      </c>
      <c r="P44" s="298">
        <v>2568</v>
      </c>
    </row>
    <row r="45" spans="1:16" ht="32.25" customHeight="1" x14ac:dyDescent="0.7">
      <c r="A45" s="625"/>
      <c r="B45" s="627"/>
      <c r="C45" s="629"/>
      <c r="D45" s="674"/>
      <c r="E45" s="629"/>
      <c r="F45" s="676"/>
      <c r="G45" s="678"/>
      <c r="H45" s="304">
        <f>E44</f>
        <v>16390.91</v>
      </c>
      <c r="I45" s="303" t="s">
        <v>12</v>
      </c>
      <c r="J45" s="304">
        <f>H45</f>
        <v>16390.91</v>
      </c>
      <c r="K45" s="303" t="s">
        <v>12</v>
      </c>
      <c r="L45" s="623"/>
      <c r="M45" s="305" t="s">
        <v>14</v>
      </c>
      <c r="N45" s="305">
        <v>1</v>
      </c>
      <c r="O45" s="296" t="s">
        <v>19</v>
      </c>
      <c r="P45" s="298">
        <v>2567</v>
      </c>
    </row>
    <row r="46" spans="1:16" ht="32.25" customHeight="1" x14ac:dyDescent="0.7">
      <c r="A46" s="624">
        <v>20</v>
      </c>
      <c r="B46" s="681" t="s">
        <v>344</v>
      </c>
      <c r="C46" s="628">
        <v>15913.5</v>
      </c>
      <c r="D46" s="673" t="s">
        <v>12</v>
      </c>
      <c r="E46" s="628">
        <f>C46</f>
        <v>15913.5</v>
      </c>
      <c r="F46" s="675" t="s">
        <v>12</v>
      </c>
      <c r="G46" s="677" t="s">
        <v>13</v>
      </c>
      <c r="H46" s="619" t="s">
        <v>345</v>
      </c>
      <c r="I46" s="620"/>
      <c r="J46" s="619" t="s">
        <v>345</v>
      </c>
      <c r="K46" s="620"/>
      <c r="L46" s="622" t="s">
        <v>401</v>
      </c>
      <c r="M46" s="679" t="s">
        <v>300</v>
      </c>
      <c r="N46" s="680"/>
      <c r="O46" s="296">
        <v>6</v>
      </c>
      <c r="P46" s="298">
        <v>2568</v>
      </c>
    </row>
    <row r="47" spans="1:16" ht="32.25" customHeight="1" x14ac:dyDescent="0.7">
      <c r="A47" s="625"/>
      <c r="B47" s="682"/>
      <c r="C47" s="629"/>
      <c r="D47" s="674"/>
      <c r="E47" s="629"/>
      <c r="F47" s="676"/>
      <c r="G47" s="678"/>
      <c r="H47" s="304">
        <f>E46</f>
        <v>15913.5</v>
      </c>
      <c r="I47" s="303" t="s">
        <v>12</v>
      </c>
      <c r="J47" s="304">
        <f>H47</f>
        <v>15913.5</v>
      </c>
      <c r="K47" s="303" t="s">
        <v>12</v>
      </c>
      <c r="L47" s="623"/>
      <c r="M47" s="305" t="s">
        <v>14</v>
      </c>
      <c r="N47" s="305">
        <v>1</v>
      </c>
      <c r="O47" s="296" t="s">
        <v>19</v>
      </c>
      <c r="P47" s="298">
        <v>2567</v>
      </c>
    </row>
    <row r="48" spans="1:16" ht="32.25" customHeight="1" x14ac:dyDescent="0.7">
      <c r="A48" s="624">
        <v>21</v>
      </c>
      <c r="B48" s="626" t="s">
        <v>340</v>
      </c>
      <c r="C48" s="628">
        <v>18540</v>
      </c>
      <c r="D48" s="673" t="s">
        <v>12</v>
      </c>
      <c r="E48" s="628">
        <f>C48</f>
        <v>18540</v>
      </c>
      <c r="F48" s="675" t="s">
        <v>12</v>
      </c>
      <c r="G48" s="677" t="s">
        <v>13</v>
      </c>
      <c r="H48" s="619" t="s">
        <v>346</v>
      </c>
      <c r="I48" s="620"/>
      <c r="J48" s="619" t="s">
        <v>346</v>
      </c>
      <c r="K48" s="620"/>
      <c r="L48" s="622" t="s">
        <v>402</v>
      </c>
      <c r="M48" s="679" t="s">
        <v>300</v>
      </c>
      <c r="N48" s="680"/>
      <c r="O48" s="296">
        <v>7</v>
      </c>
      <c r="P48" s="298">
        <v>2568</v>
      </c>
    </row>
    <row r="49" spans="1:16" ht="32.25" customHeight="1" x14ac:dyDescent="0.7">
      <c r="A49" s="625"/>
      <c r="B49" s="627"/>
      <c r="C49" s="629"/>
      <c r="D49" s="674"/>
      <c r="E49" s="629"/>
      <c r="F49" s="676"/>
      <c r="G49" s="678"/>
      <c r="H49" s="304">
        <f>E48</f>
        <v>18540</v>
      </c>
      <c r="I49" s="303" t="s">
        <v>12</v>
      </c>
      <c r="J49" s="304">
        <f>H49</f>
        <v>18540</v>
      </c>
      <c r="K49" s="303" t="s">
        <v>12</v>
      </c>
      <c r="L49" s="623"/>
      <c r="M49" s="305" t="s">
        <v>14</v>
      </c>
      <c r="N49" s="305">
        <v>1</v>
      </c>
      <c r="O49" s="296" t="s">
        <v>19</v>
      </c>
      <c r="P49" s="298">
        <v>2567</v>
      </c>
    </row>
    <row r="50" spans="1:16" ht="32.25" customHeight="1" x14ac:dyDescent="0.7">
      <c r="A50" s="624">
        <v>22</v>
      </c>
      <c r="B50" s="626" t="s">
        <v>347</v>
      </c>
      <c r="C50" s="628">
        <v>14420</v>
      </c>
      <c r="D50" s="673" t="s">
        <v>12</v>
      </c>
      <c r="E50" s="628">
        <v>14420</v>
      </c>
      <c r="F50" s="675" t="s">
        <v>12</v>
      </c>
      <c r="G50" s="677" t="s">
        <v>13</v>
      </c>
      <c r="H50" s="619" t="s">
        <v>348</v>
      </c>
      <c r="I50" s="620"/>
      <c r="J50" s="619" t="s">
        <v>348</v>
      </c>
      <c r="K50" s="620"/>
      <c r="L50" s="622" t="s">
        <v>403</v>
      </c>
      <c r="M50" s="679" t="s">
        <v>300</v>
      </c>
      <c r="N50" s="680"/>
      <c r="O50" s="296">
        <v>8</v>
      </c>
      <c r="P50" s="298">
        <v>2568</v>
      </c>
    </row>
    <row r="51" spans="1:16" ht="32.25" customHeight="1" x14ac:dyDescent="0.7">
      <c r="A51" s="625"/>
      <c r="B51" s="627"/>
      <c r="C51" s="629"/>
      <c r="D51" s="674"/>
      <c r="E51" s="629"/>
      <c r="F51" s="676"/>
      <c r="G51" s="678"/>
      <c r="H51" s="304">
        <f>E50</f>
        <v>14420</v>
      </c>
      <c r="I51" s="303" t="s">
        <v>12</v>
      </c>
      <c r="J51" s="304">
        <f>H51</f>
        <v>14420</v>
      </c>
      <c r="K51" s="303" t="s">
        <v>12</v>
      </c>
      <c r="L51" s="623"/>
      <c r="M51" s="305" t="s">
        <v>14</v>
      </c>
      <c r="N51" s="305">
        <v>1</v>
      </c>
      <c r="O51" s="296" t="s">
        <v>19</v>
      </c>
      <c r="P51" s="298">
        <v>2567</v>
      </c>
    </row>
    <row r="52" spans="1:16" ht="32.25" customHeight="1" x14ac:dyDescent="0.7">
      <c r="A52" s="624">
        <v>23</v>
      </c>
      <c r="B52" s="626" t="s">
        <v>349</v>
      </c>
      <c r="C52" s="628">
        <v>15225</v>
      </c>
      <c r="D52" s="673" t="s">
        <v>12</v>
      </c>
      <c r="E52" s="628">
        <f>C52</f>
        <v>15225</v>
      </c>
      <c r="F52" s="675" t="s">
        <v>12</v>
      </c>
      <c r="G52" s="677" t="s">
        <v>13</v>
      </c>
      <c r="H52" s="619" t="s">
        <v>350</v>
      </c>
      <c r="I52" s="620"/>
      <c r="J52" s="619" t="s">
        <v>350</v>
      </c>
      <c r="K52" s="620"/>
      <c r="L52" s="622" t="s">
        <v>404</v>
      </c>
      <c r="M52" s="679" t="s">
        <v>300</v>
      </c>
      <c r="N52" s="680"/>
      <c r="O52" s="296">
        <v>9</v>
      </c>
      <c r="P52" s="298">
        <v>2568</v>
      </c>
    </row>
    <row r="53" spans="1:16" ht="32.25" customHeight="1" x14ac:dyDescent="0.7">
      <c r="A53" s="625"/>
      <c r="B53" s="627"/>
      <c r="C53" s="629"/>
      <c r="D53" s="674"/>
      <c r="E53" s="629"/>
      <c r="F53" s="676"/>
      <c r="G53" s="678"/>
      <c r="H53" s="304">
        <f>E52</f>
        <v>15225</v>
      </c>
      <c r="I53" s="303" t="s">
        <v>12</v>
      </c>
      <c r="J53" s="304">
        <f>H53</f>
        <v>15225</v>
      </c>
      <c r="K53" s="303" t="s">
        <v>12</v>
      </c>
      <c r="L53" s="623"/>
      <c r="M53" s="305" t="s">
        <v>14</v>
      </c>
      <c r="N53" s="305">
        <v>1</v>
      </c>
      <c r="O53" s="296" t="s">
        <v>19</v>
      </c>
      <c r="P53" s="298">
        <v>2567</v>
      </c>
    </row>
    <row r="54" spans="1:16" ht="32.25" customHeight="1" x14ac:dyDescent="0.7">
      <c r="A54" s="624">
        <v>24</v>
      </c>
      <c r="B54" s="626" t="s">
        <v>351</v>
      </c>
      <c r="C54" s="628">
        <v>18000</v>
      </c>
      <c r="D54" s="673" t="s">
        <v>12</v>
      </c>
      <c r="E54" s="628">
        <f>C54</f>
        <v>18000</v>
      </c>
      <c r="F54" s="675" t="s">
        <v>12</v>
      </c>
      <c r="G54" s="677" t="s">
        <v>13</v>
      </c>
      <c r="H54" s="619" t="s">
        <v>352</v>
      </c>
      <c r="I54" s="620"/>
      <c r="J54" s="619" t="s">
        <v>352</v>
      </c>
      <c r="K54" s="620"/>
      <c r="L54" s="622" t="s">
        <v>405</v>
      </c>
      <c r="M54" s="679" t="s">
        <v>300</v>
      </c>
      <c r="N54" s="680"/>
      <c r="O54" s="296">
        <v>10</v>
      </c>
      <c r="P54" s="298">
        <v>2568</v>
      </c>
    </row>
    <row r="55" spans="1:16" ht="32.25" customHeight="1" x14ac:dyDescent="0.7">
      <c r="A55" s="625"/>
      <c r="B55" s="627"/>
      <c r="C55" s="629"/>
      <c r="D55" s="674"/>
      <c r="E55" s="629"/>
      <c r="F55" s="676"/>
      <c r="G55" s="678"/>
      <c r="H55" s="304">
        <f>E54</f>
        <v>18000</v>
      </c>
      <c r="I55" s="303" t="s">
        <v>12</v>
      </c>
      <c r="J55" s="304">
        <f>H55</f>
        <v>18000</v>
      </c>
      <c r="K55" s="303" t="s">
        <v>12</v>
      </c>
      <c r="L55" s="623"/>
      <c r="M55" s="305" t="s">
        <v>14</v>
      </c>
      <c r="N55" s="305">
        <v>1</v>
      </c>
      <c r="O55" s="296" t="s">
        <v>19</v>
      </c>
      <c r="P55" s="298">
        <v>2567</v>
      </c>
    </row>
    <row r="56" spans="1:16" ht="32.25" customHeight="1" x14ac:dyDescent="0.7">
      <c r="A56" s="624">
        <v>25</v>
      </c>
      <c r="B56" s="626" t="s">
        <v>351</v>
      </c>
      <c r="C56" s="628">
        <v>18000</v>
      </c>
      <c r="D56" s="673" t="s">
        <v>12</v>
      </c>
      <c r="E56" s="628">
        <f>C56</f>
        <v>18000</v>
      </c>
      <c r="F56" s="675" t="s">
        <v>12</v>
      </c>
      <c r="G56" s="677" t="s">
        <v>13</v>
      </c>
      <c r="H56" s="619" t="s">
        <v>353</v>
      </c>
      <c r="I56" s="620"/>
      <c r="J56" s="619" t="s">
        <v>353</v>
      </c>
      <c r="K56" s="620"/>
      <c r="L56" s="622" t="s">
        <v>406</v>
      </c>
      <c r="M56" s="679" t="s">
        <v>300</v>
      </c>
      <c r="N56" s="680"/>
      <c r="O56" s="296">
        <v>11</v>
      </c>
      <c r="P56" s="298">
        <v>2568</v>
      </c>
    </row>
    <row r="57" spans="1:16" ht="32.25" customHeight="1" x14ac:dyDescent="0.7">
      <c r="A57" s="625"/>
      <c r="B57" s="627"/>
      <c r="C57" s="629"/>
      <c r="D57" s="674"/>
      <c r="E57" s="629"/>
      <c r="F57" s="676"/>
      <c r="G57" s="678"/>
      <c r="H57" s="304">
        <f>E56</f>
        <v>18000</v>
      </c>
      <c r="I57" s="303" t="s">
        <v>12</v>
      </c>
      <c r="J57" s="304">
        <f>H57</f>
        <v>18000</v>
      </c>
      <c r="K57" s="303" t="s">
        <v>12</v>
      </c>
      <c r="L57" s="623"/>
      <c r="M57" s="305" t="s">
        <v>14</v>
      </c>
      <c r="N57" s="305">
        <v>1</v>
      </c>
      <c r="O57" s="296" t="s">
        <v>19</v>
      </c>
      <c r="P57" s="298">
        <v>2567</v>
      </c>
    </row>
    <row r="58" spans="1:16" ht="32.25" customHeight="1" x14ac:dyDescent="0.7">
      <c r="A58" s="624">
        <v>26</v>
      </c>
      <c r="B58" s="626" t="s">
        <v>351</v>
      </c>
      <c r="C58" s="628">
        <v>18260.650000000001</v>
      </c>
      <c r="D58" s="673" t="s">
        <v>12</v>
      </c>
      <c r="E58" s="628">
        <f>C58</f>
        <v>18260.650000000001</v>
      </c>
      <c r="F58" s="675" t="s">
        <v>12</v>
      </c>
      <c r="G58" s="677" t="s">
        <v>13</v>
      </c>
      <c r="H58" s="619" t="s">
        <v>354</v>
      </c>
      <c r="I58" s="620"/>
      <c r="J58" s="619" t="s">
        <v>354</v>
      </c>
      <c r="K58" s="620"/>
      <c r="L58" s="622" t="s">
        <v>407</v>
      </c>
      <c r="M58" s="679" t="s">
        <v>300</v>
      </c>
      <c r="N58" s="680"/>
      <c r="O58" s="296">
        <v>12</v>
      </c>
      <c r="P58" s="298">
        <v>2568</v>
      </c>
    </row>
    <row r="59" spans="1:16" ht="32.25" customHeight="1" x14ac:dyDescent="0.7">
      <c r="A59" s="625"/>
      <c r="B59" s="627"/>
      <c r="C59" s="629"/>
      <c r="D59" s="674"/>
      <c r="E59" s="629"/>
      <c r="F59" s="676"/>
      <c r="G59" s="678"/>
      <c r="H59" s="304">
        <f>E58</f>
        <v>18260.650000000001</v>
      </c>
      <c r="I59" s="303" t="s">
        <v>12</v>
      </c>
      <c r="J59" s="304">
        <f>H59</f>
        <v>18260.650000000001</v>
      </c>
      <c r="K59" s="303" t="s">
        <v>12</v>
      </c>
      <c r="L59" s="623"/>
      <c r="M59" s="305" t="s">
        <v>14</v>
      </c>
      <c r="N59" s="305">
        <v>1</v>
      </c>
      <c r="O59" s="296" t="s">
        <v>19</v>
      </c>
      <c r="P59" s="298">
        <v>2567</v>
      </c>
    </row>
    <row r="60" spans="1:16" ht="32.25" customHeight="1" x14ac:dyDescent="0.7">
      <c r="A60" s="624">
        <v>27</v>
      </c>
      <c r="B60" s="626" t="s">
        <v>351</v>
      </c>
      <c r="C60" s="628">
        <v>18260.650000000001</v>
      </c>
      <c r="D60" s="673" t="s">
        <v>12</v>
      </c>
      <c r="E60" s="628">
        <f>C60</f>
        <v>18260.650000000001</v>
      </c>
      <c r="F60" s="675" t="s">
        <v>12</v>
      </c>
      <c r="G60" s="677" t="s">
        <v>13</v>
      </c>
      <c r="H60" s="619" t="s">
        <v>355</v>
      </c>
      <c r="I60" s="620"/>
      <c r="J60" s="619" t="s">
        <v>355</v>
      </c>
      <c r="K60" s="620"/>
      <c r="L60" s="622" t="s">
        <v>408</v>
      </c>
      <c r="M60" s="679" t="s">
        <v>300</v>
      </c>
      <c r="N60" s="680"/>
      <c r="O60" s="296">
        <v>13</v>
      </c>
      <c r="P60" s="298">
        <v>2568</v>
      </c>
    </row>
    <row r="61" spans="1:16" ht="32.25" customHeight="1" x14ac:dyDescent="0.7">
      <c r="A61" s="625"/>
      <c r="B61" s="627"/>
      <c r="C61" s="629"/>
      <c r="D61" s="674"/>
      <c r="E61" s="629"/>
      <c r="F61" s="676"/>
      <c r="G61" s="678"/>
      <c r="H61" s="304">
        <f>E60</f>
        <v>18260.650000000001</v>
      </c>
      <c r="I61" s="303" t="s">
        <v>12</v>
      </c>
      <c r="J61" s="304">
        <f>H61</f>
        <v>18260.650000000001</v>
      </c>
      <c r="K61" s="303" t="s">
        <v>12</v>
      </c>
      <c r="L61" s="623"/>
      <c r="M61" s="305" t="s">
        <v>14</v>
      </c>
      <c r="N61" s="305">
        <v>1</v>
      </c>
      <c r="O61" s="296" t="s">
        <v>19</v>
      </c>
      <c r="P61" s="298">
        <v>2567</v>
      </c>
    </row>
    <row r="62" spans="1:16" ht="32.25" customHeight="1" x14ac:dyDescent="0.7">
      <c r="A62" s="624">
        <v>28</v>
      </c>
      <c r="B62" s="626" t="s">
        <v>356</v>
      </c>
      <c r="C62" s="628">
        <v>18172.86</v>
      </c>
      <c r="D62" s="673" t="s">
        <v>12</v>
      </c>
      <c r="E62" s="628">
        <f>C62</f>
        <v>18172.86</v>
      </c>
      <c r="F62" s="675" t="s">
        <v>12</v>
      </c>
      <c r="G62" s="677" t="s">
        <v>13</v>
      </c>
      <c r="H62" s="619" t="s">
        <v>357</v>
      </c>
      <c r="I62" s="620"/>
      <c r="J62" s="619" t="s">
        <v>357</v>
      </c>
      <c r="K62" s="620"/>
      <c r="L62" s="622" t="s">
        <v>409</v>
      </c>
      <c r="M62" s="679" t="s">
        <v>300</v>
      </c>
      <c r="N62" s="680"/>
      <c r="O62" s="296">
        <v>14</v>
      </c>
      <c r="P62" s="298">
        <v>2568</v>
      </c>
    </row>
    <row r="63" spans="1:16" ht="32.25" customHeight="1" x14ac:dyDescent="0.7">
      <c r="A63" s="625"/>
      <c r="B63" s="627"/>
      <c r="C63" s="629"/>
      <c r="D63" s="674"/>
      <c r="E63" s="629"/>
      <c r="F63" s="676"/>
      <c r="G63" s="678"/>
      <c r="H63" s="304">
        <f>E62</f>
        <v>18172.86</v>
      </c>
      <c r="I63" s="303" t="s">
        <v>12</v>
      </c>
      <c r="J63" s="304">
        <f>H63</f>
        <v>18172.86</v>
      </c>
      <c r="K63" s="303" t="s">
        <v>12</v>
      </c>
      <c r="L63" s="623"/>
      <c r="M63" s="305" t="s">
        <v>14</v>
      </c>
      <c r="N63" s="305">
        <v>1</v>
      </c>
      <c r="O63" s="296" t="s">
        <v>19</v>
      </c>
      <c r="P63" s="298">
        <v>2567</v>
      </c>
    </row>
    <row r="64" spans="1:16" ht="32.25" customHeight="1" x14ac:dyDescent="0.7">
      <c r="A64" s="624">
        <v>29</v>
      </c>
      <c r="B64" s="626" t="s">
        <v>351</v>
      </c>
      <c r="C64" s="628">
        <v>17212.580000000002</v>
      </c>
      <c r="D64" s="673" t="s">
        <v>12</v>
      </c>
      <c r="E64" s="628">
        <f>C64</f>
        <v>17212.580000000002</v>
      </c>
      <c r="F64" s="675" t="s">
        <v>12</v>
      </c>
      <c r="G64" s="677" t="s">
        <v>13</v>
      </c>
      <c r="H64" s="619" t="s">
        <v>358</v>
      </c>
      <c r="I64" s="620"/>
      <c r="J64" s="619" t="s">
        <v>358</v>
      </c>
      <c r="K64" s="620"/>
      <c r="L64" s="622" t="s">
        <v>410</v>
      </c>
      <c r="M64" s="679" t="s">
        <v>300</v>
      </c>
      <c r="N64" s="680"/>
      <c r="O64" s="296">
        <v>15</v>
      </c>
      <c r="P64" s="298">
        <v>2568</v>
      </c>
    </row>
    <row r="65" spans="1:16" ht="32.25" customHeight="1" x14ac:dyDescent="0.7">
      <c r="A65" s="625"/>
      <c r="B65" s="627"/>
      <c r="C65" s="629"/>
      <c r="D65" s="674"/>
      <c r="E65" s="629"/>
      <c r="F65" s="676"/>
      <c r="G65" s="678"/>
      <c r="H65" s="304">
        <f>E64</f>
        <v>17212.580000000002</v>
      </c>
      <c r="I65" s="303" t="s">
        <v>12</v>
      </c>
      <c r="J65" s="304">
        <f>H65</f>
        <v>17212.580000000002</v>
      </c>
      <c r="K65" s="303" t="s">
        <v>12</v>
      </c>
      <c r="L65" s="623"/>
      <c r="M65" s="305" t="s">
        <v>14</v>
      </c>
      <c r="N65" s="305">
        <v>1</v>
      </c>
      <c r="O65" s="296" t="s">
        <v>19</v>
      </c>
      <c r="P65" s="298">
        <v>2567</v>
      </c>
    </row>
    <row r="66" spans="1:16" ht="32.25" customHeight="1" x14ac:dyDescent="0.7">
      <c r="A66" s="624">
        <v>30</v>
      </c>
      <c r="B66" s="626" t="s">
        <v>351</v>
      </c>
      <c r="C66" s="628">
        <v>15375</v>
      </c>
      <c r="D66" s="673" t="s">
        <v>12</v>
      </c>
      <c r="E66" s="628">
        <f>C66</f>
        <v>15375</v>
      </c>
      <c r="F66" s="675" t="s">
        <v>12</v>
      </c>
      <c r="G66" s="677" t="s">
        <v>13</v>
      </c>
      <c r="H66" s="619" t="s">
        <v>359</v>
      </c>
      <c r="I66" s="620"/>
      <c r="J66" s="619" t="s">
        <v>359</v>
      </c>
      <c r="K66" s="620"/>
      <c r="L66" s="622" t="s">
        <v>411</v>
      </c>
      <c r="M66" s="679" t="s">
        <v>300</v>
      </c>
      <c r="N66" s="680"/>
      <c r="O66" s="296">
        <v>16</v>
      </c>
      <c r="P66" s="298">
        <v>2568</v>
      </c>
    </row>
    <row r="67" spans="1:16" ht="32.25" customHeight="1" x14ac:dyDescent="0.7">
      <c r="A67" s="625"/>
      <c r="B67" s="627"/>
      <c r="C67" s="629"/>
      <c r="D67" s="674"/>
      <c r="E67" s="629"/>
      <c r="F67" s="676"/>
      <c r="G67" s="678"/>
      <c r="H67" s="304">
        <f>E66</f>
        <v>15375</v>
      </c>
      <c r="I67" s="303" t="s">
        <v>12</v>
      </c>
      <c r="J67" s="304">
        <f>H67</f>
        <v>15375</v>
      </c>
      <c r="K67" s="303" t="s">
        <v>12</v>
      </c>
      <c r="L67" s="623"/>
      <c r="M67" s="305" t="s">
        <v>14</v>
      </c>
      <c r="N67" s="305">
        <v>1</v>
      </c>
      <c r="O67" s="296" t="s">
        <v>19</v>
      </c>
      <c r="P67" s="298">
        <v>2567</v>
      </c>
    </row>
    <row r="68" spans="1:16" ht="32.25" customHeight="1" x14ac:dyDescent="0.7">
      <c r="A68" s="624">
        <v>31</v>
      </c>
      <c r="B68" s="626" t="s">
        <v>360</v>
      </c>
      <c r="C68" s="628">
        <v>24637.599999999999</v>
      </c>
      <c r="D68" s="673" t="s">
        <v>12</v>
      </c>
      <c r="E68" s="628">
        <f>C68</f>
        <v>24637.599999999999</v>
      </c>
      <c r="F68" s="675" t="s">
        <v>12</v>
      </c>
      <c r="G68" s="677" t="s">
        <v>13</v>
      </c>
      <c r="H68" s="619" t="s">
        <v>361</v>
      </c>
      <c r="I68" s="620"/>
      <c r="J68" s="619" t="s">
        <v>361</v>
      </c>
      <c r="K68" s="620"/>
      <c r="L68" s="622" t="s">
        <v>412</v>
      </c>
      <c r="M68" s="679" t="s">
        <v>300</v>
      </c>
      <c r="N68" s="680"/>
      <c r="O68" s="296">
        <v>17</v>
      </c>
      <c r="P68" s="298">
        <v>2568</v>
      </c>
    </row>
    <row r="69" spans="1:16" ht="32.25" customHeight="1" x14ac:dyDescent="0.7">
      <c r="A69" s="625"/>
      <c r="B69" s="627"/>
      <c r="C69" s="629"/>
      <c r="D69" s="674"/>
      <c r="E69" s="629"/>
      <c r="F69" s="676"/>
      <c r="G69" s="678"/>
      <c r="H69" s="304">
        <f>E68</f>
        <v>24637.599999999999</v>
      </c>
      <c r="I69" s="303" t="s">
        <v>12</v>
      </c>
      <c r="J69" s="304">
        <f>H69</f>
        <v>24637.599999999999</v>
      </c>
      <c r="K69" s="303" t="s">
        <v>12</v>
      </c>
      <c r="L69" s="623"/>
      <c r="M69" s="305" t="s">
        <v>14</v>
      </c>
      <c r="N69" s="305">
        <v>1</v>
      </c>
      <c r="O69" s="296" t="s">
        <v>19</v>
      </c>
      <c r="P69" s="298">
        <v>2567</v>
      </c>
    </row>
    <row r="70" spans="1:16" ht="32.25" customHeight="1" x14ac:dyDescent="0.7">
      <c r="A70" s="624">
        <v>32</v>
      </c>
      <c r="B70" s="626" t="s">
        <v>360</v>
      </c>
      <c r="C70" s="628">
        <v>15759</v>
      </c>
      <c r="D70" s="673" t="s">
        <v>12</v>
      </c>
      <c r="E70" s="628">
        <f>C70</f>
        <v>15759</v>
      </c>
      <c r="F70" s="675" t="s">
        <v>12</v>
      </c>
      <c r="G70" s="677" t="s">
        <v>13</v>
      </c>
      <c r="H70" s="619" t="s">
        <v>362</v>
      </c>
      <c r="I70" s="620"/>
      <c r="J70" s="619" t="s">
        <v>362</v>
      </c>
      <c r="K70" s="620"/>
      <c r="L70" s="622" t="s">
        <v>413</v>
      </c>
      <c r="M70" s="679" t="s">
        <v>300</v>
      </c>
      <c r="N70" s="680"/>
      <c r="O70" s="296">
        <v>18</v>
      </c>
      <c r="P70" s="298">
        <v>2568</v>
      </c>
    </row>
    <row r="71" spans="1:16" ht="32.25" customHeight="1" x14ac:dyDescent="0.7">
      <c r="A71" s="625"/>
      <c r="B71" s="627"/>
      <c r="C71" s="629"/>
      <c r="D71" s="674"/>
      <c r="E71" s="629"/>
      <c r="F71" s="676"/>
      <c r="G71" s="678"/>
      <c r="H71" s="304">
        <f>E70</f>
        <v>15759</v>
      </c>
      <c r="I71" s="303" t="s">
        <v>12</v>
      </c>
      <c r="J71" s="304">
        <f>E70</f>
        <v>15759</v>
      </c>
      <c r="K71" s="303" t="s">
        <v>12</v>
      </c>
      <c r="L71" s="623"/>
      <c r="M71" s="305" t="s">
        <v>14</v>
      </c>
      <c r="N71" s="305">
        <v>1</v>
      </c>
      <c r="O71" s="296" t="s">
        <v>19</v>
      </c>
      <c r="P71" s="298">
        <v>2567</v>
      </c>
    </row>
    <row r="72" spans="1:16" ht="32.25" customHeight="1" x14ac:dyDescent="0.7">
      <c r="A72" s="624">
        <v>33</v>
      </c>
      <c r="B72" s="626" t="s">
        <v>363</v>
      </c>
      <c r="C72" s="628">
        <v>15952</v>
      </c>
      <c r="D72" s="673" t="s">
        <v>12</v>
      </c>
      <c r="E72" s="628">
        <f>C72</f>
        <v>15952</v>
      </c>
      <c r="F72" s="675" t="s">
        <v>12</v>
      </c>
      <c r="G72" s="677" t="s">
        <v>13</v>
      </c>
      <c r="H72" s="619" t="s">
        <v>364</v>
      </c>
      <c r="I72" s="620"/>
      <c r="J72" s="619" t="s">
        <v>364</v>
      </c>
      <c r="K72" s="620"/>
      <c r="L72" s="622" t="s">
        <v>414</v>
      </c>
      <c r="M72" s="679" t="s">
        <v>300</v>
      </c>
      <c r="N72" s="680"/>
      <c r="O72" s="296">
        <v>429</v>
      </c>
      <c r="P72" s="298">
        <v>2568</v>
      </c>
    </row>
    <row r="73" spans="1:16" ht="32.25" customHeight="1" x14ac:dyDescent="0.7">
      <c r="A73" s="625"/>
      <c r="B73" s="627"/>
      <c r="C73" s="629"/>
      <c r="D73" s="674"/>
      <c r="E73" s="629"/>
      <c r="F73" s="676"/>
      <c r="G73" s="678"/>
      <c r="H73" s="304">
        <f>E72</f>
        <v>15952</v>
      </c>
      <c r="I73" s="303" t="s">
        <v>12</v>
      </c>
      <c r="J73" s="304">
        <f>H73</f>
        <v>15952</v>
      </c>
      <c r="K73" s="303" t="s">
        <v>12</v>
      </c>
      <c r="L73" s="623"/>
      <c r="M73" s="305" t="s">
        <v>14</v>
      </c>
      <c r="N73" s="305">
        <v>1</v>
      </c>
      <c r="O73" s="296" t="s">
        <v>19</v>
      </c>
      <c r="P73" s="298">
        <v>2567</v>
      </c>
    </row>
    <row r="74" spans="1:16" ht="32.25" customHeight="1" x14ac:dyDescent="0.7">
      <c r="A74" s="624">
        <v>34</v>
      </c>
      <c r="B74" s="626" t="s">
        <v>363</v>
      </c>
      <c r="C74" s="628">
        <v>14598</v>
      </c>
      <c r="D74" s="673" t="s">
        <v>12</v>
      </c>
      <c r="E74" s="628">
        <f>C74</f>
        <v>14598</v>
      </c>
      <c r="F74" s="675" t="s">
        <v>12</v>
      </c>
      <c r="G74" s="677" t="s">
        <v>13</v>
      </c>
      <c r="H74" s="619" t="s">
        <v>365</v>
      </c>
      <c r="I74" s="620"/>
      <c r="J74" s="619" t="s">
        <v>365</v>
      </c>
      <c r="K74" s="620"/>
      <c r="L74" s="622" t="s">
        <v>415</v>
      </c>
      <c r="M74" s="679" t="s">
        <v>300</v>
      </c>
      <c r="N74" s="680"/>
      <c r="O74" s="296">
        <v>430</v>
      </c>
      <c r="P74" s="298">
        <v>2568</v>
      </c>
    </row>
    <row r="75" spans="1:16" ht="32.25" customHeight="1" x14ac:dyDescent="0.7">
      <c r="A75" s="625"/>
      <c r="B75" s="627"/>
      <c r="C75" s="629"/>
      <c r="D75" s="674"/>
      <c r="E75" s="629"/>
      <c r="F75" s="676"/>
      <c r="G75" s="678"/>
      <c r="H75" s="304">
        <f>E74</f>
        <v>14598</v>
      </c>
      <c r="I75" s="303" t="s">
        <v>12</v>
      </c>
      <c r="J75" s="304">
        <f>H75</f>
        <v>14598</v>
      </c>
      <c r="K75" s="303" t="s">
        <v>12</v>
      </c>
      <c r="L75" s="623"/>
      <c r="M75" s="305" t="s">
        <v>14</v>
      </c>
      <c r="N75" s="305">
        <v>1</v>
      </c>
      <c r="O75" s="296" t="s">
        <v>19</v>
      </c>
      <c r="P75" s="298">
        <v>2567</v>
      </c>
    </row>
    <row r="76" spans="1:16" ht="32.25" customHeight="1" x14ac:dyDescent="0.7">
      <c r="A76" s="624">
        <v>35</v>
      </c>
      <c r="B76" s="626" t="s">
        <v>363</v>
      </c>
      <c r="C76" s="628">
        <v>14173</v>
      </c>
      <c r="D76" s="673" t="s">
        <v>12</v>
      </c>
      <c r="E76" s="628">
        <f>C76</f>
        <v>14173</v>
      </c>
      <c r="F76" s="675" t="s">
        <v>12</v>
      </c>
      <c r="G76" s="677" t="s">
        <v>13</v>
      </c>
      <c r="H76" s="619" t="s">
        <v>366</v>
      </c>
      <c r="I76" s="620"/>
      <c r="J76" s="619" t="s">
        <v>366</v>
      </c>
      <c r="K76" s="620"/>
      <c r="L76" s="622" t="s">
        <v>416</v>
      </c>
      <c r="M76" s="679" t="s">
        <v>300</v>
      </c>
      <c r="N76" s="680"/>
      <c r="O76" s="296">
        <v>431</v>
      </c>
      <c r="P76" s="298">
        <v>2568</v>
      </c>
    </row>
    <row r="77" spans="1:16" ht="32.25" customHeight="1" x14ac:dyDescent="0.7">
      <c r="A77" s="625"/>
      <c r="B77" s="627"/>
      <c r="C77" s="629"/>
      <c r="D77" s="674"/>
      <c r="E77" s="629"/>
      <c r="F77" s="676"/>
      <c r="G77" s="678"/>
      <c r="H77" s="304">
        <f>E76</f>
        <v>14173</v>
      </c>
      <c r="I77" s="303" t="s">
        <v>12</v>
      </c>
      <c r="J77" s="304">
        <f>H77</f>
        <v>14173</v>
      </c>
      <c r="K77" s="303" t="s">
        <v>12</v>
      </c>
      <c r="L77" s="623"/>
      <c r="M77" s="305" t="s">
        <v>14</v>
      </c>
      <c r="N77" s="305">
        <v>1</v>
      </c>
      <c r="O77" s="296" t="s">
        <v>19</v>
      </c>
      <c r="P77" s="298">
        <v>2567</v>
      </c>
    </row>
    <row r="78" spans="1:16" ht="32.25" customHeight="1" x14ac:dyDescent="0.7">
      <c r="A78" s="624">
        <v>36</v>
      </c>
      <c r="B78" s="626" t="s">
        <v>368</v>
      </c>
      <c r="C78" s="628">
        <v>13880</v>
      </c>
      <c r="D78" s="673" t="s">
        <v>12</v>
      </c>
      <c r="E78" s="628">
        <f>C78</f>
        <v>13880</v>
      </c>
      <c r="F78" s="675" t="s">
        <v>12</v>
      </c>
      <c r="G78" s="677" t="s">
        <v>13</v>
      </c>
      <c r="H78" s="619" t="s">
        <v>367</v>
      </c>
      <c r="I78" s="620"/>
      <c r="J78" s="619" t="s">
        <v>367</v>
      </c>
      <c r="K78" s="620"/>
      <c r="L78" s="622" t="s">
        <v>417</v>
      </c>
      <c r="M78" s="679" t="s">
        <v>300</v>
      </c>
      <c r="N78" s="680"/>
      <c r="O78" s="296">
        <v>432</v>
      </c>
      <c r="P78" s="298">
        <v>2568</v>
      </c>
    </row>
    <row r="79" spans="1:16" ht="32.25" customHeight="1" x14ac:dyDescent="0.7">
      <c r="A79" s="625"/>
      <c r="B79" s="627"/>
      <c r="C79" s="629"/>
      <c r="D79" s="674"/>
      <c r="E79" s="629"/>
      <c r="F79" s="676"/>
      <c r="G79" s="678"/>
      <c r="H79" s="304">
        <f>E78</f>
        <v>13880</v>
      </c>
      <c r="I79" s="303" t="s">
        <v>12</v>
      </c>
      <c r="J79" s="304">
        <f>H79</f>
        <v>13880</v>
      </c>
      <c r="K79" s="303" t="s">
        <v>12</v>
      </c>
      <c r="L79" s="623"/>
      <c r="M79" s="305" t="s">
        <v>14</v>
      </c>
      <c r="N79" s="305">
        <v>1</v>
      </c>
      <c r="O79" s="296" t="s">
        <v>19</v>
      </c>
      <c r="P79" s="298">
        <v>2567</v>
      </c>
    </row>
    <row r="80" spans="1:16" ht="32.25" customHeight="1" x14ac:dyDescent="0.7">
      <c r="A80" s="624">
        <v>37</v>
      </c>
      <c r="B80" s="626" t="s">
        <v>368</v>
      </c>
      <c r="C80" s="628">
        <v>13147</v>
      </c>
      <c r="D80" s="673" t="s">
        <v>12</v>
      </c>
      <c r="E80" s="628">
        <f>C80</f>
        <v>13147</v>
      </c>
      <c r="F80" s="675" t="s">
        <v>12</v>
      </c>
      <c r="G80" s="677" t="s">
        <v>13</v>
      </c>
      <c r="H80" s="619" t="s">
        <v>369</v>
      </c>
      <c r="I80" s="620"/>
      <c r="J80" s="619" t="s">
        <v>369</v>
      </c>
      <c r="K80" s="620"/>
      <c r="L80" s="622" t="s">
        <v>418</v>
      </c>
      <c r="M80" s="679" t="s">
        <v>300</v>
      </c>
      <c r="N80" s="680"/>
      <c r="O80" s="296">
        <v>433</v>
      </c>
      <c r="P80" s="298">
        <v>2568</v>
      </c>
    </row>
    <row r="81" spans="1:16" ht="32.25" customHeight="1" x14ac:dyDescent="0.7">
      <c r="A81" s="625"/>
      <c r="B81" s="627"/>
      <c r="C81" s="629"/>
      <c r="D81" s="674"/>
      <c r="E81" s="629"/>
      <c r="F81" s="676"/>
      <c r="G81" s="678"/>
      <c r="H81" s="304">
        <f>E80</f>
        <v>13147</v>
      </c>
      <c r="I81" s="303" t="s">
        <v>12</v>
      </c>
      <c r="J81" s="304">
        <f>H81</f>
        <v>13147</v>
      </c>
      <c r="K81" s="303" t="s">
        <v>12</v>
      </c>
      <c r="L81" s="623"/>
      <c r="M81" s="305" t="s">
        <v>14</v>
      </c>
      <c r="N81" s="305">
        <v>1</v>
      </c>
      <c r="O81" s="296" t="s">
        <v>19</v>
      </c>
      <c r="P81" s="298">
        <v>2567</v>
      </c>
    </row>
    <row r="82" spans="1:16" ht="32.25" customHeight="1" x14ac:dyDescent="0.7">
      <c r="A82" s="624">
        <v>38</v>
      </c>
      <c r="B82" s="626" t="s">
        <v>368</v>
      </c>
      <c r="C82" s="628">
        <v>11177</v>
      </c>
      <c r="D82" s="673" t="s">
        <v>12</v>
      </c>
      <c r="E82" s="628">
        <f>C82</f>
        <v>11177</v>
      </c>
      <c r="F82" s="675" t="s">
        <v>12</v>
      </c>
      <c r="G82" s="677" t="s">
        <v>13</v>
      </c>
      <c r="H82" s="619" t="s">
        <v>370</v>
      </c>
      <c r="I82" s="620"/>
      <c r="J82" s="619" t="s">
        <v>370</v>
      </c>
      <c r="K82" s="620"/>
      <c r="L82" s="622" t="s">
        <v>419</v>
      </c>
      <c r="M82" s="679" t="s">
        <v>300</v>
      </c>
      <c r="N82" s="680"/>
      <c r="O82" s="296">
        <v>434</v>
      </c>
      <c r="P82" s="298">
        <v>2568</v>
      </c>
    </row>
    <row r="83" spans="1:16" ht="32.25" customHeight="1" x14ac:dyDescent="0.7">
      <c r="A83" s="625"/>
      <c r="B83" s="627"/>
      <c r="C83" s="629"/>
      <c r="D83" s="674"/>
      <c r="E83" s="629"/>
      <c r="F83" s="676"/>
      <c r="G83" s="678"/>
      <c r="H83" s="304">
        <f>E82</f>
        <v>11177</v>
      </c>
      <c r="I83" s="303" t="s">
        <v>12</v>
      </c>
      <c r="J83" s="304">
        <f>H83</f>
        <v>11177</v>
      </c>
      <c r="K83" s="303" t="s">
        <v>12</v>
      </c>
      <c r="L83" s="623"/>
      <c r="M83" s="305" t="s">
        <v>14</v>
      </c>
      <c r="N83" s="305">
        <v>1</v>
      </c>
      <c r="O83" s="296" t="s">
        <v>19</v>
      </c>
      <c r="P83" s="298">
        <v>2567</v>
      </c>
    </row>
    <row r="84" spans="1:16" ht="32.25" customHeight="1" x14ac:dyDescent="0.7">
      <c r="A84" s="624">
        <v>39</v>
      </c>
      <c r="B84" s="626" t="s">
        <v>371</v>
      </c>
      <c r="C84" s="628">
        <v>14093</v>
      </c>
      <c r="D84" s="673" t="s">
        <v>12</v>
      </c>
      <c r="E84" s="628">
        <f>C84</f>
        <v>14093</v>
      </c>
      <c r="F84" s="675" t="s">
        <v>12</v>
      </c>
      <c r="G84" s="677" t="s">
        <v>13</v>
      </c>
      <c r="H84" s="619" t="s">
        <v>372</v>
      </c>
      <c r="I84" s="620"/>
      <c r="J84" s="619" t="s">
        <v>372</v>
      </c>
      <c r="K84" s="620"/>
      <c r="L84" s="622" t="s">
        <v>420</v>
      </c>
      <c r="M84" s="679" t="s">
        <v>300</v>
      </c>
      <c r="N84" s="680"/>
      <c r="O84" s="296">
        <v>435</v>
      </c>
      <c r="P84" s="298">
        <v>2568</v>
      </c>
    </row>
    <row r="85" spans="1:16" ht="32.25" customHeight="1" x14ac:dyDescent="0.7">
      <c r="A85" s="625"/>
      <c r="B85" s="627"/>
      <c r="C85" s="629"/>
      <c r="D85" s="674"/>
      <c r="E85" s="629"/>
      <c r="F85" s="676"/>
      <c r="G85" s="678"/>
      <c r="H85" s="304">
        <f>E84</f>
        <v>14093</v>
      </c>
      <c r="I85" s="303" t="s">
        <v>12</v>
      </c>
      <c r="J85" s="304">
        <f>H85</f>
        <v>14093</v>
      </c>
      <c r="K85" s="303" t="s">
        <v>12</v>
      </c>
      <c r="L85" s="623"/>
      <c r="M85" s="305" t="s">
        <v>14</v>
      </c>
      <c r="N85" s="305">
        <v>1</v>
      </c>
      <c r="O85" s="296" t="s">
        <v>19</v>
      </c>
      <c r="P85" s="298">
        <v>2567</v>
      </c>
    </row>
    <row r="86" spans="1:16" ht="32.25" customHeight="1" x14ac:dyDescent="0.7">
      <c r="A86" s="624">
        <v>40</v>
      </c>
      <c r="B86" s="626" t="s">
        <v>374</v>
      </c>
      <c r="C86" s="628">
        <v>13684</v>
      </c>
      <c r="D86" s="673" t="s">
        <v>12</v>
      </c>
      <c r="E86" s="628">
        <f>C86</f>
        <v>13684</v>
      </c>
      <c r="F86" s="675" t="s">
        <v>12</v>
      </c>
      <c r="G86" s="677" t="s">
        <v>13</v>
      </c>
      <c r="H86" s="619" t="s">
        <v>373</v>
      </c>
      <c r="I86" s="620"/>
      <c r="J86" s="619" t="s">
        <v>373</v>
      </c>
      <c r="K86" s="620"/>
      <c r="L86" s="622" t="s">
        <v>421</v>
      </c>
      <c r="M86" s="679" t="s">
        <v>300</v>
      </c>
      <c r="N86" s="680"/>
      <c r="O86" s="296">
        <v>436</v>
      </c>
      <c r="P86" s="298">
        <v>2568</v>
      </c>
    </row>
    <row r="87" spans="1:16" ht="32.25" customHeight="1" x14ac:dyDescent="0.7">
      <c r="A87" s="625"/>
      <c r="B87" s="627"/>
      <c r="C87" s="629"/>
      <c r="D87" s="674"/>
      <c r="E87" s="629"/>
      <c r="F87" s="676"/>
      <c r="G87" s="678"/>
      <c r="H87" s="304">
        <f>E86</f>
        <v>13684</v>
      </c>
      <c r="I87" s="303" t="s">
        <v>12</v>
      </c>
      <c r="J87" s="304">
        <f>H87</f>
        <v>13684</v>
      </c>
      <c r="K87" s="303" t="s">
        <v>12</v>
      </c>
      <c r="L87" s="623"/>
      <c r="M87" s="305" t="s">
        <v>14</v>
      </c>
      <c r="N87" s="305">
        <v>1</v>
      </c>
      <c r="O87" s="296" t="s">
        <v>19</v>
      </c>
      <c r="P87" s="298">
        <v>2567</v>
      </c>
    </row>
    <row r="88" spans="1:16" ht="32.25" customHeight="1" x14ac:dyDescent="0.7">
      <c r="A88" s="624">
        <v>41</v>
      </c>
      <c r="B88" s="626" t="s">
        <v>368</v>
      </c>
      <c r="C88" s="628">
        <v>13285</v>
      </c>
      <c r="D88" s="673" t="s">
        <v>12</v>
      </c>
      <c r="E88" s="628">
        <f>C88</f>
        <v>13285</v>
      </c>
      <c r="F88" s="675" t="s">
        <v>12</v>
      </c>
      <c r="G88" s="677" t="s">
        <v>13</v>
      </c>
      <c r="H88" s="619" t="s">
        <v>375</v>
      </c>
      <c r="I88" s="620"/>
      <c r="J88" s="619" t="s">
        <v>375</v>
      </c>
      <c r="K88" s="620"/>
      <c r="L88" s="622" t="s">
        <v>422</v>
      </c>
      <c r="M88" s="679" t="s">
        <v>300</v>
      </c>
      <c r="N88" s="680"/>
      <c r="O88" s="296">
        <v>437</v>
      </c>
      <c r="P88" s="298">
        <v>2568</v>
      </c>
    </row>
    <row r="89" spans="1:16" ht="32.25" customHeight="1" x14ac:dyDescent="0.7">
      <c r="A89" s="625"/>
      <c r="B89" s="627"/>
      <c r="C89" s="629"/>
      <c r="D89" s="674"/>
      <c r="E89" s="629"/>
      <c r="F89" s="676"/>
      <c r="G89" s="678"/>
      <c r="H89" s="304">
        <f>E88</f>
        <v>13285</v>
      </c>
      <c r="I89" s="303" t="s">
        <v>12</v>
      </c>
      <c r="J89" s="304">
        <f>H89</f>
        <v>13285</v>
      </c>
      <c r="K89" s="303" t="s">
        <v>12</v>
      </c>
      <c r="L89" s="623"/>
      <c r="M89" s="305" t="s">
        <v>14</v>
      </c>
      <c r="N89" s="305">
        <v>1</v>
      </c>
      <c r="O89" s="296" t="s">
        <v>19</v>
      </c>
      <c r="P89" s="298">
        <v>2567</v>
      </c>
    </row>
    <row r="90" spans="1:16" ht="32.25" customHeight="1" x14ac:dyDescent="0.7">
      <c r="A90" s="624">
        <v>42</v>
      </c>
      <c r="B90" s="626" t="s">
        <v>371</v>
      </c>
      <c r="C90" s="628">
        <v>15450</v>
      </c>
      <c r="D90" s="673" t="s">
        <v>12</v>
      </c>
      <c r="E90" s="628">
        <f>C90</f>
        <v>15450</v>
      </c>
      <c r="F90" s="675" t="s">
        <v>12</v>
      </c>
      <c r="G90" s="677" t="s">
        <v>13</v>
      </c>
      <c r="H90" s="619" t="s">
        <v>376</v>
      </c>
      <c r="I90" s="620"/>
      <c r="J90" s="619" t="s">
        <v>376</v>
      </c>
      <c r="K90" s="620"/>
      <c r="L90" s="622" t="s">
        <v>423</v>
      </c>
      <c r="M90" s="679" t="s">
        <v>300</v>
      </c>
      <c r="N90" s="680"/>
      <c r="O90" s="296">
        <v>438</v>
      </c>
      <c r="P90" s="298">
        <v>2568</v>
      </c>
    </row>
    <row r="91" spans="1:16" ht="32.25" customHeight="1" x14ac:dyDescent="0.7">
      <c r="A91" s="625"/>
      <c r="B91" s="627"/>
      <c r="C91" s="629"/>
      <c r="D91" s="674"/>
      <c r="E91" s="629"/>
      <c r="F91" s="676"/>
      <c r="G91" s="678"/>
      <c r="H91" s="304">
        <f>E90</f>
        <v>15450</v>
      </c>
      <c r="I91" s="303" t="s">
        <v>12</v>
      </c>
      <c r="J91" s="304">
        <f>H91</f>
        <v>15450</v>
      </c>
      <c r="K91" s="303" t="s">
        <v>12</v>
      </c>
      <c r="L91" s="623"/>
      <c r="M91" s="305" t="s">
        <v>14</v>
      </c>
      <c r="N91" s="305">
        <v>1</v>
      </c>
      <c r="O91" s="296" t="s">
        <v>19</v>
      </c>
      <c r="P91" s="298">
        <v>2567</v>
      </c>
    </row>
    <row r="92" spans="1:16" ht="32.25" customHeight="1" x14ac:dyDescent="0.7">
      <c r="A92" s="624">
        <v>43</v>
      </c>
      <c r="B92" s="626" t="s">
        <v>371</v>
      </c>
      <c r="C92" s="628">
        <v>16391</v>
      </c>
      <c r="D92" s="673" t="s">
        <v>12</v>
      </c>
      <c r="E92" s="628">
        <f>C92</f>
        <v>16391</v>
      </c>
      <c r="F92" s="675" t="s">
        <v>12</v>
      </c>
      <c r="G92" s="677" t="s">
        <v>13</v>
      </c>
      <c r="H92" s="619" t="s">
        <v>377</v>
      </c>
      <c r="I92" s="620"/>
      <c r="J92" s="619" t="s">
        <v>377</v>
      </c>
      <c r="K92" s="620"/>
      <c r="L92" s="622" t="s">
        <v>424</v>
      </c>
      <c r="M92" s="679" t="s">
        <v>300</v>
      </c>
      <c r="N92" s="680"/>
      <c r="O92" s="296">
        <v>439</v>
      </c>
      <c r="P92" s="298">
        <v>2568</v>
      </c>
    </row>
    <row r="93" spans="1:16" ht="32.25" customHeight="1" x14ac:dyDescent="0.7">
      <c r="A93" s="625"/>
      <c r="B93" s="627"/>
      <c r="C93" s="629"/>
      <c r="D93" s="674"/>
      <c r="E93" s="629"/>
      <c r="F93" s="676"/>
      <c r="G93" s="678"/>
      <c r="H93" s="304">
        <f>E92</f>
        <v>16391</v>
      </c>
      <c r="I93" s="303" t="s">
        <v>12</v>
      </c>
      <c r="J93" s="304">
        <f>H93</f>
        <v>16391</v>
      </c>
      <c r="K93" s="303" t="s">
        <v>12</v>
      </c>
      <c r="L93" s="623"/>
      <c r="M93" s="305" t="s">
        <v>14</v>
      </c>
      <c r="N93" s="305">
        <v>1</v>
      </c>
      <c r="O93" s="296" t="s">
        <v>19</v>
      </c>
      <c r="P93" s="298">
        <v>2567</v>
      </c>
    </row>
    <row r="94" spans="1:16" ht="32.25" customHeight="1" x14ac:dyDescent="0.7">
      <c r="A94" s="624">
        <v>44</v>
      </c>
      <c r="B94" s="626" t="s">
        <v>371</v>
      </c>
      <c r="C94" s="628">
        <v>15255</v>
      </c>
      <c r="D94" s="673" t="s">
        <v>12</v>
      </c>
      <c r="E94" s="628">
        <f>C94</f>
        <v>15255</v>
      </c>
      <c r="F94" s="675" t="s">
        <v>12</v>
      </c>
      <c r="G94" s="677" t="s">
        <v>13</v>
      </c>
      <c r="H94" s="619" t="s">
        <v>378</v>
      </c>
      <c r="I94" s="620"/>
      <c r="J94" s="619" t="s">
        <v>378</v>
      </c>
      <c r="K94" s="620"/>
      <c r="L94" s="622" t="s">
        <v>425</v>
      </c>
      <c r="M94" s="679" t="s">
        <v>300</v>
      </c>
      <c r="N94" s="680"/>
      <c r="O94" s="296">
        <v>440</v>
      </c>
      <c r="P94" s="298">
        <v>2568</v>
      </c>
    </row>
    <row r="95" spans="1:16" ht="32.25" customHeight="1" x14ac:dyDescent="0.7">
      <c r="A95" s="625"/>
      <c r="B95" s="627"/>
      <c r="C95" s="629"/>
      <c r="D95" s="674"/>
      <c r="E95" s="629"/>
      <c r="F95" s="676"/>
      <c r="G95" s="678"/>
      <c r="H95" s="304">
        <f>E94</f>
        <v>15255</v>
      </c>
      <c r="I95" s="303" t="s">
        <v>12</v>
      </c>
      <c r="J95" s="304">
        <f>H95</f>
        <v>15255</v>
      </c>
      <c r="K95" s="303" t="s">
        <v>12</v>
      </c>
      <c r="L95" s="623"/>
      <c r="M95" s="305" t="s">
        <v>14</v>
      </c>
      <c r="N95" s="305">
        <v>1</v>
      </c>
      <c r="O95" s="296" t="s">
        <v>19</v>
      </c>
      <c r="P95" s="298">
        <v>2567</v>
      </c>
    </row>
    <row r="96" spans="1:16" ht="32.25" customHeight="1" x14ac:dyDescent="0.7">
      <c r="A96" s="624">
        <v>45</v>
      </c>
      <c r="B96" s="626" t="s">
        <v>371</v>
      </c>
      <c r="C96" s="628">
        <v>15450</v>
      </c>
      <c r="D96" s="673" t="s">
        <v>12</v>
      </c>
      <c r="E96" s="628">
        <f>C96</f>
        <v>15450</v>
      </c>
      <c r="F96" s="675" t="s">
        <v>12</v>
      </c>
      <c r="G96" s="677" t="s">
        <v>13</v>
      </c>
      <c r="H96" s="619" t="s">
        <v>379</v>
      </c>
      <c r="I96" s="620"/>
      <c r="J96" s="619" t="s">
        <v>379</v>
      </c>
      <c r="K96" s="620"/>
      <c r="L96" s="622" t="s">
        <v>426</v>
      </c>
      <c r="M96" s="679" t="s">
        <v>300</v>
      </c>
      <c r="N96" s="680"/>
      <c r="O96" s="296">
        <v>441</v>
      </c>
      <c r="P96" s="298">
        <v>2568</v>
      </c>
    </row>
    <row r="97" spans="1:16" ht="32.25" customHeight="1" x14ac:dyDescent="0.7">
      <c r="A97" s="625"/>
      <c r="B97" s="627"/>
      <c r="C97" s="629"/>
      <c r="D97" s="674"/>
      <c r="E97" s="629"/>
      <c r="F97" s="676"/>
      <c r="G97" s="678"/>
      <c r="H97" s="304">
        <f>E96</f>
        <v>15450</v>
      </c>
      <c r="I97" s="303" t="s">
        <v>12</v>
      </c>
      <c r="J97" s="304">
        <f>H97</f>
        <v>15450</v>
      </c>
      <c r="K97" s="303" t="s">
        <v>12</v>
      </c>
      <c r="L97" s="623"/>
      <c r="M97" s="305" t="s">
        <v>14</v>
      </c>
      <c r="N97" s="305">
        <v>1</v>
      </c>
      <c r="O97" s="296" t="s">
        <v>19</v>
      </c>
      <c r="P97" s="298">
        <v>2567</v>
      </c>
    </row>
    <row r="98" spans="1:16" ht="32.25" customHeight="1" x14ac:dyDescent="0.7">
      <c r="A98" s="624">
        <v>46</v>
      </c>
      <c r="B98" s="626" t="s">
        <v>371</v>
      </c>
      <c r="C98" s="628">
        <v>15914</v>
      </c>
      <c r="D98" s="673" t="s">
        <v>12</v>
      </c>
      <c r="E98" s="628">
        <f>C98</f>
        <v>15914</v>
      </c>
      <c r="F98" s="675" t="s">
        <v>12</v>
      </c>
      <c r="G98" s="677" t="s">
        <v>13</v>
      </c>
      <c r="H98" s="619" t="s">
        <v>380</v>
      </c>
      <c r="I98" s="620"/>
      <c r="J98" s="619" t="s">
        <v>380</v>
      </c>
      <c r="K98" s="620"/>
      <c r="L98" s="622" t="s">
        <v>427</v>
      </c>
      <c r="M98" s="679" t="s">
        <v>300</v>
      </c>
      <c r="N98" s="680"/>
      <c r="O98" s="296">
        <v>442</v>
      </c>
      <c r="P98" s="298">
        <v>2568</v>
      </c>
    </row>
    <row r="99" spans="1:16" ht="32.25" customHeight="1" x14ac:dyDescent="0.7">
      <c r="A99" s="625"/>
      <c r="B99" s="627"/>
      <c r="C99" s="629"/>
      <c r="D99" s="674"/>
      <c r="E99" s="629"/>
      <c r="F99" s="676"/>
      <c r="G99" s="678"/>
      <c r="H99" s="304">
        <f>E98</f>
        <v>15914</v>
      </c>
      <c r="I99" s="303" t="s">
        <v>12</v>
      </c>
      <c r="J99" s="304">
        <f>H99</f>
        <v>15914</v>
      </c>
      <c r="K99" s="303" t="s">
        <v>12</v>
      </c>
      <c r="L99" s="623"/>
      <c r="M99" s="305" t="s">
        <v>14</v>
      </c>
      <c r="N99" s="305">
        <v>1</v>
      </c>
      <c r="O99" s="296" t="s">
        <v>19</v>
      </c>
      <c r="P99" s="298">
        <v>2567</v>
      </c>
    </row>
    <row r="100" spans="1:16" ht="32.25" customHeight="1" x14ac:dyDescent="0.7">
      <c r="A100" s="624">
        <v>47</v>
      </c>
      <c r="B100" s="626" t="s">
        <v>371</v>
      </c>
      <c r="C100" s="628">
        <v>15914</v>
      </c>
      <c r="D100" s="673" t="s">
        <v>12</v>
      </c>
      <c r="E100" s="628">
        <f>C100</f>
        <v>15914</v>
      </c>
      <c r="F100" s="675" t="s">
        <v>12</v>
      </c>
      <c r="G100" s="677" t="s">
        <v>13</v>
      </c>
      <c r="H100" s="619" t="s">
        <v>381</v>
      </c>
      <c r="I100" s="620"/>
      <c r="J100" s="619" t="s">
        <v>381</v>
      </c>
      <c r="K100" s="620"/>
      <c r="L100" s="622" t="s">
        <v>428</v>
      </c>
      <c r="M100" s="679" t="s">
        <v>300</v>
      </c>
      <c r="N100" s="680"/>
      <c r="O100" s="296">
        <v>443</v>
      </c>
      <c r="P100" s="298">
        <v>2568</v>
      </c>
    </row>
    <row r="101" spans="1:16" ht="32.25" customHeight="1" x14ac:dyDescent="0.7">
      <c r="A101" s="625"/>
      <c r="B101" s="627"/>
      <c r="C101" s="629"/>
      <c r="D101" s="674"/>
      <c r="E101" s="629"/>
      <c r="F101" s="676"/>
      <c r="G101" s="678"/>
      <c r="H101" s="304">
        <f>E100</f>
        <v>15914</v>
      </c>
      <c r="I101" s="303" t="s">
        <v>12</v>
      </c>
      <c r="J101" s="304">
        <f>H101</f>
        <v>15914</v>
      </c>
      <c r="K101" s="303" t="s">
        <v>12</v>
      </c>
      <c r="L101" s="623"/>
      <c r="M101" s="305" t="s">
        <v>14</v>
      </c>
      <c r="N101" s="305">
        <v>1</v>
      </c>
      <c r="O101" s="296" t="s">
        <v>19</v>
      </c>
      <c r="P101" s="298">
        <v>2567</v>
      </c>
    </row>
    <row r="102" spans="1:16" ht="32.25" customHeight="1" x14ac:dyDescent="0.7">
      <c r="A102" s="624">
        <v>48</v>
      </c>
      <c r="B102" s="626" t="s">
        <v>371</v>
      </c>
      <c r="C102" s="628">
        <v>15836</v>
      </c>
      <c r="D102" s="673" t="s">
        <v>12</v>
      </c>
      <c r="E102" s="628">
        <f>C102</f>
        <v>15836</v>
      </c>
      <c r="F102" s="675" t="s">
        <v>12</v>
      </c>
      <c r="G102" s="677" t="s">
        <v>13</v>
      </c>
      <c r="H102" s="619" t="s">
        <v>382</v>
      </c>
      <c r="I102" s="620"/>
      <c r="J102" s="619" t="s">
        <v>382</v>
      </c>
      <c r="K102" s="620"/>
      <c r="L102" s="622" t="s">
        <v>429</v>
      </c>
      <c r="M102" s="679" t="s">
        <v>300</v>
      </c>
      <c r="N102" s="680"/>
      <c r="O102" s="296">
        <v>444</v>
      </c>
      <c r="P102" s="298">
        <v>2568</v>
      </c>
    </row>
    <row r="103" spans="1:16" ht="32.25" customHeight="1" x14ac:dyDescent="0.7">
      <c r="A103" s="625"/>
      <c r="B103" s="627"/>
      <c r="C103" s="629"/>
      <c r="D103" s="674"/>
      <c r="E103" s="629"/>
      <c r="F103" s="676"/>
      <c r="G103" s="678"/>
      <c r="H103" s="304">
        <f>E102</f>
        <v>15836</v>
      </c>
      <c r="I103" s="303" t="s">
        <v>12</v>
      </c>
      <c r="J103" s="304">
        <f>H103</f>
        <v>15836</v>
      </c>
      <c r="K103" s="303" t="s">
        <v>12</v>
      </c>
      <c r="L103" s="623"/>
      <c r="M103" s="305" t="s">
        <v>14</v>
      </c>
      <c r="N103" s="305">
        <v>1</v>
      </c>
      <c r="O103" s="296" t="s">
        <v>19</v>
      </c>
      <c r="P103" s="298">
        <v>2567</v>
      </c>
    </row>
    <row r="104" spans="1:16" ht="32.25" customHeight="1" x14ac:dyDescent="0.7">
      <c r="A104" s="624">
        <v>49</v>
      </c>
      <c r="B104" s="626" t="s">
        <v>371</v>
      </c>
      <c r="C104" s="628">
        <v>15375</v>
      </c>
      <c r="D104" s="673" t="s">
        <v>12</v>
      </c>
      <c r="E104" s="628">
        <f>C104</f>
        <v>15375</v>
      </c>
      <c r="F104" s="675" t="s">
        <v>12</v>
      </c>
      <c r="G104" s="677" t="s">
        <v>13</v>
      </c>
      <c r="H104" s="619" t="s">
        <v>383</v>
      </c>
      <c r="I104" s="620"/>
      <c r="J104" s="619" t="s">
        <v>383</v>
      </c>
      <c r="K104" s="620"/>
      <c r="L104" s="622" t="s">
        <v>430</v>
      </c>
      <c r="M104" s="679" t="s">
        <v>300</v>
      </c>
      <c r="N104" s="680"/>
      <c r="O104" s="296">
        <v>445</v>
      </c>
      <c r="P104" s="298">
        <v>2568</v>
      </c>
    </row>
    <row r="105" spans="1:16" ht="32.25" customHeight="1" x14ac:dyDescent="0.7">
      <c r="A105" s="625"/>
      <c r="B105" s="627"/>
      <c r="C105" s="629"/>
      <c r="D105" s="674"/>
      <c r="E105" s="629"/>
      <c r="F105" s="676"/>
      <c r="G105" s="678"/>
      <c r="H105" s="304">
        <f>E104</f>
        <v>15375</v>
      </c>
      <c r="I105" s="303" t="s">
        <v>12</v>
      </c>
      <c r="J105" s="304">
        <f>H105</f>
        <v>15375</v>
      </c>
      <c r="K105" s="303" t="s">
        <v>12</v>
      </c>
      <c r="L105" s="623"/>
      <c r="M105" s="305" t="s">
        <v>14</v>
      </c>
      <c r="N105" s="305">
        <v>1</v>
      </c>
      <c r="O105" s="296" t="s">
        <v>19</v>
      </c>
      <c r="P105" s="298">
        <v>2567</v>
      </c>
    </row>
    <row r="106" spans="1:16" ht="32.25" customHeight="1" x14ac:dyDescent="0.7">
      <c r="A106" s="624">
        <v>50</v>
      </c>
      <c r="B106" s="626" t="s">
        <v>371</v>
      </c>
      <c r="C106" s="628">
        <v>15375</v>
      </c>
      <c r="D106" s="673" t="s">
        <v>12</v>
      </c>
      <c r="E106" s="628">
        <f>C106</f>
        <v>15375</v>
      </c>
      <c r="F106" s="675" t="s">
        <v>12</v>
      </c>
      <c r="G106" s="677" t="s">
        <v>13</v>
      </c>
      <c r="H106" s="619" t="s">
        <v>384</v>
      </c>
      <c r="I106" s="620"/>
      <c r="J106" s="619" t="s">
        <v>384</v>
      </c>
      <c r="K106" s="620"/>
      <c r="L106" s="622" t="s">
        <v>431</v>
      </c>
      <c r="M106" s="679" t="s">
        <v>300</v>
      </c>
      <c r="N106" s="680"/>
      <c r="O106" s="296">
        <v>446</v>
      </c>
      <c r="P106" s="298">
        <v>2568</v>
      </c>
    </row>
    <row r="107" spans="1:16" ht="32.25" customHeight="1" x14ac:dyDescent="0.7">
      <c r="A107" s="625"/>
      <c r="B107" s="627"/>
      <c r="C107" s="629"/>
      <c r="D107" s="674"/>
      <c r="E107" s="629"/>
      <c r="F107" s="676"/>
      <c r="G107" s="678"/>
      <c r="H107" s="304">
        <f>E106</f>
        <v>15375</v>
      </c>
      <c r="I107" s="303" t="s">
        <v>12</v>
      </c>
      <c r="J107" s="304">
        <f>H107</f>
        <v>15375</v>
      </c>
      <c r="K107" s="303" t="s">
        <v>12</v>
      </c>
      <c r="L107" s="623"/>
      <c r="M107" s="305" t="s">
        <v>14</v>
      </c>
      <c r="N107" s="305">
        <v>1</v>
      </c>
      <c r="O107" s="296" t="s">
        <v>19</v>
      </c>
      <c r="P107" s="298">
        <v>2567</v>
      </c>
    </row>
    <row r="108" spans="1:16" ht="32.25" customHeight="1" x14ac:dyDescent="0.7">
      <c r="A108" s="624">
        <v>51</v>
      </c>
      <c r="B108" s="626" t="s">
        <v>371</v>
      </c>
      <c r="C108" s="628">
        <v>15000</v>
      </c>
      <c r="D108" s="673" t="s">
        <v>12</v>
      </c>
      <c r="E108" s="628">
        <f>C108</f>
        <v>15000</v>
      </c>
      <c r="F108" s="675" t="s">
        <v>12</v>
      </c>
      <c r="G108" s="677" t="s">
        <v>13</v>
      </c>
      <c r="H108" s="619" t="s">
        <v>385</v>
      </c>
      <c r="I108" s="620"/>
      <c r="J108" s="619" t="s">
        <v>385</v>
      </c>
      <c r="K108" s="620"/>
      <c r="L108" s="622" t="s">
        <v>432</v>
      </c>
      <c r="M108" s="679" t="s">
        <v>300</v>
      </c>
      <c r="N108" s="680"/>
      <c r="O108" s="296">
        <v>447</v>
      </c>
      <c r="P108" s="298">
        <v>2568</v>
      </c>
    </row>
    <row r="109" spans="1:16" ht="32.25" customHeight="1" x14ac:dyDescent="0.7">
      <c r="A109" s="625"/>
      <c r="B109" s="627"/>
      <c r="C109" s="629"/>
      <c r="D109" s="674"/>
      <c r="E109" s="629"/>
      <c r="F109" s="676"/>
      <c r="G109" s="678"/>
      <c r="H109" s="304">
        <f>E108</f>
        <v>15000</v>
      </c>
      <c r="I109" s="303" t="s">
        <v>12</v>
      </c>
      <c r="J109" s="304">
        <f>H109</f>
        <v>15000</v>
      </c>
      <c r="K109" s="303" t="s">
        <v>12</v>
      </c>
      <c r="L109" s="623"/>
      <c r="M109" s="305" t="s">
        <v>14</v>
      </c>
      <c r="N109" s="305">
        <v>1</v>
      </c>
      <c r="O109" s="296" t="s">
        <v>19</v>
      </c>
      <c r="P109" s="298">
        <v>2567</v>
      </c>
    </row>
    <row r="110" spans="1:16" ht="32.25" customHeight="1" x14ac:dyDescent="0.7">
      <c r="A110" s="624">
        <v>52</v>
      </c>
      <c r="B110" s="626" t="s">
        <v>371</v>
      </c>
      <c r="C110" s="628">
        <v>15450</v>
      </c>
      <c r="D110" s="684" t="s">
        <v>12</v>
      </c>
      <c r="E110" s="628">
        <f>C110</f>
        <v>15450</v>
      </c>
      <c r="F110" s="684" t="s">
        <v>12</v>
      </c>
      <c r="G110" s="683" t="s">
        <v>13</v>
      </c>
      <c r="H110" s="619" t="s">
        <v>386</v>
      </c>
      <c r="I110" s="620"/>
      <c r="J110" s="619" t="s">
        <v>386</v>
      </c>
      <c r="K110" s="620"/>
      <c r="L110" s="622" t="s">
        <v>433</v>
      </c>
      <c r="M110" s="679" t="s">
        <v>300</v>
      </c>
      <c r="N110" s="680"/>
      <c r="O110" s="296">
        <v>448</v>
      </c>
      <c r="P110" s="298">
        <v>2568</v>
      </c>
    </row>
    <row r="111" spans="1:16" ht="32.25" customHeight="1" x14ac:dyDescent="0.7">
      <c r="A111" s="625"/>
      <c r="B111" s="627"/>
      <c r="C111" s="629"/>
      <c r="D111" s="674"/>
      <c r="E111" s="629"/>
      <c r="F111" s="674"/>
      <c r="G111" s="678"/>
      <c r="H111" s="306">
        <f>E110</f>
        <v>15450</v>
      </c>
      <c r="I111" s="301" t="s">
        <v>12</v>
      </c>
      <c r="J111" s="300">
        <f>H111</f>
        <v>15450</v>
      </c>
      <c r="K111" s="303" t="s">
        <v>12</v>
      </c>
      <c r="L111" s="623"/>
      <c r="M111" s="305" t="s">
        <v>14</v>
      </c>
      <c r="N111" s="305">
        <v>1</v>
      </c>
      <c r="O111" s="296" t="s">
        <v>19</v>
      </c>
      <c r="P111" s="298">
        <v>2567</v>
      </c>
    </row>
    <row r="112" spans="1:16" ht="32.25" customHeight="1" x14ac:dyDescent="0.7">
      <c r="A112" s="624">
        <v>53</v>
      </c>
      <c r="B112" s="626" t="s">
        <v>371</v>
      </c>
      <c r="C112" s="628">
        <v>18000</v>
      </c>
      <c r="D112" s="673" t="s">
        <v>12</v>
      </c>
      <c r="E112" s="628">
        <f>C112</f>
        <v>18000</v>
      </c>
      <c r="F112" s="673" t="s">
        <v>12</v>
      </c>
      <c r="G112" s="677" t="s">
        <v>13</v>
      </c>
      <c r="H112" s="685" t="s">
        <v>387</v>
      </c>
      <c r="I112" s="686"/>
      <c r="J112" s="687" t="str">
        <f>H112</f>
        <v xml:space="preserve">นางสาวโอบบุญ  อินทรักษ์ </v>
      </c>
      <c r="K112" s="688"/>
      <c r="L112" s="622" t="s">
        <v>434</v>
      </c>
      <c r="M112" s="679" t="s">
        <v>300</v>
      </c>
      <c r="N112" s="680"/>
      <c r="O112" s="296">
        <v>449</v>
      </c>
      <c r="P112" s="298">
        <v>2568</v>
      </c>
    </row>
    <row r="113" spans="1:16" ht="32.25" customHeight="1" x14ac:dyDescent="0.7">
      <c r="A113" s="625"/>
      <c r="B113" s="627"/>
      <c r="C113" s="629"/>
      <c r="D113" s="674"/>
      <c r="E113" s="629"/>
      <c r="F113" s="674"/>
      <c r="G113" s="678"/>
      <c r="H113" s="287">
        <f>E112</f>
        <v>18000</v>
      </c>
      <c r="I113" s="299" t="s">
        <v>12</v>
      </c>
      <c r="J113" s="287">
        <f>H113</f>
        <v>18000</v>
      </c>
      <c r="K113" s="288" t="s">
        <v>12</v>
      </c>
      <c r="L113" s="623"/>
      <c r="M113" s="305" t="s">
        <v>14</v>
      </c>
      <c r="N113" s="305">
        <v>1</v>
      </c>
      <c r="O113" s="296" t="s">
        <v>19</v>
      </c>
      <c r="P113" s="298">
        <v>2567</v>
      </c>
    </row>
    <row r="114" spans="1:16" ht="27.75" customHeight="1" thickBot="1" x14ac:dyDescent="0.75">
      <c r="C114" s="322">
        <f>SUM(C8:C113)</f>
        <v>1714532.36</v>
      </c>
      <c r="E114" s="323">
        <f>SUM(E8:E113)</f>
        <v>1274919.46</v>
      </c>
      <c r="G114" s="302"/>
    </row>
    <row r="115" spans="1:16" ht="25.2" thickTop="1" x14ac:dyDescent="0.7">
      <c r="G115" s="325"/>
    </row>
    <row r="116" spans="1:16" x14ac:dyDescent="0.7">
      <c r="C116" s="326"/>
      <c r="E116" s="293"/>
      <c r="G116" s="302"/>
    </row>
  </sheetData>
  <mergeCells count="597">
    <mergeCell ref="A100:A101"/>
    <mergeCell ref="A102:A103"/>
    <mergeCell ref="A104:A105"/>
    <mergeCell ref="A106:A107"/>
    <mergeCell ref="A84:A85"/>
    <mergeCell ref="A88:A89"/>
    <mergeCell ref="A92:A93"/>
    <mergeCell ref="A94:A95"/>
    <mergeCell ref="A96:A97"/>
    <mergeCell ref="A90:A91"/>
    <mergeCell ref="A68:A69"/>
    <mergeCell ref="A72:A73"/>
    <mergeCell ref="A76:A77"/>
    <mergeCell ref="A80:A81"/>
    <mergeCell ref="G112:G113"/>
    <mergeCell ref="H112:I112"/>
    <mergeCell ref="J112:K112"/>
    <mergeCell ref="L112:L113"/>
    <mergeCell ref="G108:G109"/>
    <mergeCell ref="H108:I108"/>
    <mergeCell ref="J108:K108"/>
    <mergeCell ref="L108:L109"/>
    <mergeCell ref="G104:G105"/>
    <mergeCell ref="H104:I104"/>
    <mergeCell ref="J104:K104"/>
    <mergeCell ref="L104:L105"/>
    <mergeCell ref="G100:G101"/>
    <mergeCell ref="H100:I100"/>
    <mergeCell ref="J100:K100"/>
    <mergeCell ref="L100:L101"/>
    <mergeCell ref="A108:A109"/>
    <mergeCell ref="A110:A111"/>
    <mergeCell ref="A112:A113"/>
    <mergeCell ref="A98:A99"/>
    <mergeCell ref="M112:N112"/>
    <mergeCell ref="B112:B113"/>
    <mergeCell ref="C112:C113"/>
    <mergeCell ref="D112:D113"/>
    <mergeCell ref="E112:E113"/>
    <mergeCell ref="F112:F113"/>
    <mergeCell ref="G110:G111"/>
    <mergeCell ref="H110:I110"/>
    <mergeCell ref="J110:K110"/>
    <mergeCell ref="L110:L111"/>
    <mergeCell ref="M110:N110"/>
    <mergeCell ref="B110:B111"/>
    <mergeCell ref="C110:C111"/>
    <mergeCell ref="D110:D111"/>
    <mergeCell ref="E110:E111"/>
    <mergeCell ref="F110:F111"/>
    <mergeCell ref="M108:N108"/>
    <mergeCell ref="B108:B109"/>
    <mergeCell ref="C108:C109"/>
    <mergeCell ref="D108:D109"/>
    <mergeCell ref="E108:E109"/>
    <mergeCell ref="F108:F109"/>
    <mergeCell ref="G106:G107"/>
    <mergeCell ref="H106:I106"/>
    <mergeCell ref="J106:K106"/>
    <mergeCell ref="L106:L107"/>
    <mergeCell ref="M106:N106"/>
    <mergeCell ref="B106:B107"/>
    <mergeCell ref="C106:C107"/>
    <mergeCell ref="D106:D107"/>
    <mergeCell ref="E106:E107"/>
    <mergeCell ref="F106:F107"/>
    <mergeCell ref="M104:N104"/>
    <mergeCell ref="B104:B105"/>
    <mergeCell ref="C104:C105"/>
    <mergeCell ref="D104:D105"/>
    <mergeCell ref="E104:E105"/>
    <mergeCell ref="F104:F105"/>
    <mergeCell ref="G102:G103"/>
    <mergeCell ref="H102:I102"/>
    <mergeCell ref="J102:K102"/>
    <mergeCell ref="L102:L103"/>
    <mergeCell ref="M102:N102"/>
    <mergeCell ref="B102:B103"/>
    <mergeCell ref="C102:C103"/>
    <mergeCell ref="D102:D103"/>
    <mergeCell ref="E102:E103"/>
    <mergeCell ref="F102:F103"/>
    <mergeCell ref="M100:N100"/>
    <mergeCell ref="B100:B101"/>
    <mergeCell ref="C100:C101"/>
    <mergeCell ref="D100:D101"/>
    <mergeCell ref="E100:E101"/>
    <mergeCell ref="F100:F101"/>
    <mergeCell ref="J96:K96"/>
    <mergeCell ref="L96:L97"/>
    <mergeCell ref="M96:N96"/>
    <mergeCell ref="B98:B99"/>
    <mergeCell ref="C98:C99"/>
    <mergeCell ref="D98:D99"/>
    <mergeCell ref="E98:E99"/>
    <mergeCell ref="F98:F99"/>
    <mergeCell ref="G98:G99"/>
    <mergeCell ref="H98:I98"/>
    <mergeCell ref="J98:K98"/>
    <mergeCell ref="L98:L99"/>
    <mergeCell ref="M98:N98"/>
    <mergeCell ref="D96:D97"/>
    <mergeCell ref="E96:E97"/>
    <mergeCell ref="F96:F97"/>
    <mergeCell ref="G96:G97"/>
    <mergeCell ref="H96:I96"/>
    <mergeCell ref="M88:N88"/>
    <mergeCell ref="B94:B95"/>
    <mergeCell ref="C94:C95"/>
    <mergeCell ref="D94:D95"/>
    <mergeCell ref="E94:E95"/>
    <mergeCell ref="F94:F95"/>
    <mergeCell ref="G94:G95"/>
    <mergeCell ref="H94:I94"/>
    <mergeCell ref="J94:K94"/>
    <mergeCell ref="L94:L95"/>
    <mergeCell ref="M94:N94"/>
    <mergeCell ref="D88:D89"/>
    <mergeCell ref="E88:E89"/>
    <mergeCell ref="F88:F89"/>
    <mergeCell ref="G88:G89"/>
    <mergeCell ref="H88:I88"/>
    <mergeCell ref="C90:C91"/>
    <mergeCell ref="D90:D91"/>
    <mergeCell ref="E90:E91"/>
    <mergeCell ref="J88:K88"/>
    <mergeCell ref="L88:L89"/>
    <mergeCell ref="D20:D21"/>
    <mergeCell ref="F20:F21"/>
    <mergeCell ref="G20:G21"/>
    <mergeCell ref="B20:B21"/>
    <mergeCell ref="H20:I20"/>
    <mergeCell ref="C20:C21"/>
    <mergeCell ref="E20:E21"/>
    <mergeCell ref="M90:N90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B90:B91"/>
    <mergeCell ref="M86:N86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74:N74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0:N70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66:N66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64:N64"/>
    <mergeCell ref="H64:I64"/>
    <mergeCell ref="J64:K64"/>
    <mergeCell ref="A64:A65"/>
    <mergeCell ref="E64:E65"/>
    <mergeCell ref="F64:F65"/>
    <mergeCell ref="G64:G65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M38:N38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B38:B39"/>
    <mergeCell ref="C38:C39"/>
    <mergeCell ref="D38:D39"/>
    <mergeCell ref="E38:E39"/>
    <mergeCell ref="A40:A41"/>
    <mergeCell ref="B64:B65"/>
    <mergeCell ref="C64:C65"/>
    <mergeCell ref="D64:D65"/>
    <mergeCell ref="F38:F39"/>
    <mergeCell ref="G38:G39"/>
    <mergeCell ref="H38:I38"/>
    <mergeCell ref="J38:K38"/>
    <mergeCell ref="L38:L39"/>
    <mergeCell ref="A38:A39"/>
    <mergeCell ref="L64:L65"/>
    <mergeCell ref="M34:N34"/>
    <mergeCell ref="A36:A37"/>
    <mergeCell ref="B36:B37"/>
    <mergeCell ref="C36:C37"/>
    <mergeCell ref="D36:D37"/>
    <mergeCell ref="E36:E37"/>
    <mergeCell ref="F36:F37"/>
    <mergeCell ref="G36:G37"/>
    <mergeCell ref="H36:I36"/>
    <mergeCell ref="J36:K36"/>
    <mergeCell ref="L36:L37"/>
    <mergeCell ref="M36:N36"/>
    <mergeCell ref="F34:F35"/>
    <mergeCell ref="G34:G35"/>
    <mergeCell ref="H34:I34"/>
    <mergeCell ref="J34:K34"/>
    <mergeCell ref="L34:L35"/>
    <mergeCell ref="A34:A35"/>
    <mergeCell ref="B34:B35"/>
    <mergeCell ref="C34:C35"/>
    <mergeCell ref="D34:D35"/>
    <mergeCell ref="E34:E35"/>
    <mergeCell ref="M30:N30"/>
    <mergeCell ref="A32:A33"/>
    <mergeCell ref="B32:B33"/>
    <mergeCell ref="C32:C33"/>
    <mergeCell ref="E32:E33"/>
    <mergeCell ref="H32:I32"/>
    <mergeCell ref="J32:K32"/>
    <mergeCell ref="L32:L33"/>
    <mergeCell ref="M32:N32"/>
    <mergeCell ref="E30:E31"/>
    <mergeCell ref="H30:I30"/>
    <mergeCell ref="J30:K30"/>
    <mergeCell ref="L30:L31"/>
    <mergeCell ref="F30:F31"/>
    <mergeCell ref="G30:G31"/>
    <mergeCell ref="A30:A31"/>
    <mergeCell ref="B30:B31"/>
    <mergeCell ref="C30:C31"/>
    <mergeCell ref="D30:D31"/>
    <mergeCell ref="D32:D33"/>
    <mergeCell ref="F32:F33"/>
    <mergeCell ref="G32:G33"/>
    <mergeCell ref="E22:E23"/>
    <mergeCell ref="M26:N26"/>
    <mergeCell ref="A28:A29"/>
    <mergeCell ref="B28:B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F26:F27"/>
    <mergeCell ref="G26:G27"/>
    <mergeCell ref="H26:I26"/>
    <mergeCell ref="J26:K26"/>
    <mergeCell ref="L26:L27"/>
    <mergeCell ref="A26:A27"/>
    <mergeCell ref="B26:B27"/>
    <mergeCell ref="C26:C27"/>
    <mergeCell ref="D26:D27"/>
    <mergeCell ref="E26:E27"/>
    <mergeCell ref="F16:F17"/>
    <mergeCell ref="G16:G17"/>
    <mergeCell ref="L16:L17"/>
    <mergeCell ref="M22:N22"/>
    <mergeCell ref="A24:A25"/>
    <mergeCell ref="B24:B25"/>
    <mergeCell ref="C24:C25"/>
    <mergeCell ref="D24:D25"/>
    <mergeCell ref="E24:E25"/>
    <mergeCell ref="F24:F25"/>
    <mergeCell ref="G24:G25"/>
    <mergeCell ref="H24:I24"/>
    <mergeCell ref="J24:K24"/>
    <mergeCell ref="L24:L25"/>
    <mergeCell ref="M24:N24"/>
    <mergeCell ref="F22:F23"/>
    <mergeCell ref="G22:G23"/>
    <mergeCell ref="H22:I22"/>
    <mergeCell ref="J22:K22"/>
    <mergeCell ref="L22:L23"/>
    <mergeCell ref="A22:A23"/>
    <mergeCell ref="B22:B23"/>
    <mergeCell ref="C22:C23"/>
    <mergeCell ref="D22:D23"/>
    <mergeCell ref="M12:N12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B12:B13"/>
    <mergeCell ref="L10:L11"/>
    <mergeCell ref="M10:N10"/>
    <mergeCell ref="A10:A11"/>
    <mergeCell ref="C10:C11"/>
    <mergeCell ref="D10:D11"/>
    <mergeCell ref="E10:E11"/>
    <mergeCell ref="F10:F11"/>
    <mergeCell ref="B10:B11"/>
    <mergeCell ref="A6:A7"/>
    <mergeCell ref="B6:B7"/>
    <mergeCell ref="C6:D7"/>
    <mergeCell ref="E6:F7"/>
    <mergeCell ref="G6:G7"/>
    <mergeCell ref="A8:A9"/>
    <mergeCell ref="C8:C9"/>
    <mergeCell ref="D8:D9"/>
    <mergeCell ref="E8:E9"/>
    <mergeCell ref="F8:F9"/>
    <mergeCell ref="B8:B9"/>
    <mergeCell ref="G10:G11"/>
    <mergeCell ref="H10:I10"/>
    <mergeCell ref="J10:K10"/>
    <mergeCell ref="O1:P1"/>
    <mergeCell ref="A2:P2"/>
    <mergeCell ref="A3:P3"/>
    <mergeCell ref="A4:P4"/>
    <mergeCell ref="A5:P5"/>
    <mergeCell ref="M6:P6"/>
    <mergeCell ref="M7:P7"/>
    <mergeCell ref="G8:G9"/>
    <mergeCell ref="H8:I8"/>
    <mergeCell ref="J8:K8"/>
    <mergeCell ref="L8:L9"/>
    <mergeCell ref="H6:I7"/>
    <mergeCell ref="J6:K7"/>
    <mergeCell ref="M8:N8"/>
    <mergeCell ref="A20:A21"/>
    <mergeCell ref="B88:B89"/>
    <mergeCell ref="C88:C89"/>
    <mergeCell ref="B96:B97"/>
    <mergeCell ref="C96:C97"/>
    <mergeCell ref="D14:D15"/>
    <mergeCell ref="E14:E15"/>
    <mergeCell ref="F14:F15"/>
    <mergeCell ref="G14:G15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D18:D19"/>
    <mergeCell ref="E18:E19"/>
    <mergeCell ref="F18:F19"/>
    <mergeCell ref="G18:G19"/>
    <mergeCell ref="D16:D17"/>
    <mergeCell ref="E16:E17"/>
    <mergeCell ref="H14:I14"/>
    <mergeCell ref="J14:K14"/>
    <mergeCell ref="L14:L15"/>
    <mergeCell ref="M14:N14"/>
    <mergeCell ref="H16:I16"/>
    <mergeCell ref="J16:K16"/>
    <mergeCell ref="M16:N16"/>
    <mergeCell ref="M18:N18"/>
    <mergeCell ref="J20:K20"/>
    <mergeCell ref="L20:L21"/>
    <mergeCell ref="M20:N20"/>
    <mergeCell ref="L18:L19"/>
    <mergeCell ref="H18:I18"/>
    <mergeCell ref="J18:K18"/>
  </mergeCells>
  <phoneticPr fontId="10" type="noConversion"/>
  <pageMargins left="0.31496062992125984" right="0.31496062992125984" top="0.74803149606299213" bottom="0.35433070866141736" header="0.31496062992125984" footer="0.31496062992125984"/>
  <pageSetup paperSize="9" scale="63" orientation="landscape" r:id="rId1"/>
  <rowBreaks count="2" manualBreakCount="2">
    <brk id="33" max="15" man="1"/>
    <brk id="55" max="15" man="1"/>
  </rowBreaks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5BE0-AF63-4CF3-B689-E9412F21FB8A}">
  <dimension ref="A1:S110"/>
  <sheetViews>
    <sheetView topLeftCell="B1" zoomScale="75" zoomScaleNormal="75" zoomScaleSheetLayoutView="88" workbookViewId="0">
      <selection activeCell="P9" sqref="P9"/>
    </sheetView>
  </sheetViews>
  <sheetFormatPr defaultColWidth="9" defaultRowHeight="24.6" x14ac:dyDescent="0.7"/>
  <cols>
    <col min="1" max="1" width="4.8984375" style="280" bestFit="1" customWidth="1"/>
    <col min="2" max="2" width="43" style="280" customWidth="1"/>
    <col min="3" max="3" width="15.8984375" style="309" customWidth="1"/>
    <col min="4" max="4" width="8.59765625" style="280" customWidth="1"/>
    <col min="5" max="5" width="16.3984375" style="309" customWidth="1"/>
    <col min="6" max="6" width="6.59765625" style="280" customWidth="1"/>
    <col min="7" max="7" width="12.8984375" style="280" customWidth="1"/>
    <col min="8" max="8" width="16.09765625" style="309" customWidth="1"/>
    <col min="9" max="9" width="15.19921875" style="280" customWidth="1"/>
    <col min="10" max="10" width="15.69921875" style="309" customWidth="1"/>
    <col min="11" max="11" width="15.5" style="280" customWidth="1"/>
    <col min="12" max="12" width="20.3984375" style="280" customWidth="1"/>
    <col min="13" max="13" width="5.69921875" style="280" customWidth="1"/>
    <col min="14" max="14" width="5" style="280" customWidth="1"/>
    <col min="15" max="15" width="5.8984375" style="280" customWidth="1"/>
    <col min="16" max="16" width="5.59765625" style="309" bestFit="1" customWidth="1"/>
    <col min="17" max="16384" width="9" style="280"/>
  </cols>
  <sheetData>
    <row r="1" spans="1:17" x14ac:dyDescent="0.7">
      <c r="A1" s="274"/>
      <c r="B1" s="275"/>
      <c r="C1" s="276"/>
      <c r="D1" s="277"/>
      <c r="E1" s="276"/>
      <c r="F1" s="277"/>
      <c r="G1" s="274"/>
      <c r="H1" s="278"/>
      <c r="I1" s="279"/>
      <c r="J1" s="278"/>
      <c r="K1" s="279"/>
      <c r="L1" s="274"/>
      <c r="M1" s="274"/>
      <c r="N1" s="274"/>
      <c r="O1" s="638" t="s">
        <v>0</v>
      </c>
      <c r="P1" s="638"/>
    </row>
    <row r="2" spans="1:17" x14ac:dyDescent="0.7">
      <c r="A2" s="638" t="s">
        <v>17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</row>
    <row r="3" spans="1:17" x14ac:dyDescent="0.7">
      <c r="A3" s="639" t="s">
        <v>26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</row>
    <row r="4" spans="1:17" x14ac:dyDescent="0.7">
      <c r="A4" s="639" t="s">
        <v>16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17" x14ac:dyDescent="0.7">
      <c r="A5" s="639"/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</row>
    <row r="6" spans="1:17" x14ac:dyDescent="0.7">
      <c r="A6" s="661" t="s">
        <v>1</v>
      </c>
      <c r="B6" s="661" t="s">
        <v>2</v>
      </c>
      <c r="C6" s="663" t="s">
        <v>3</v>
      </c>
      <c r="D6" s="664"/>
      <c r="E6" s="667" t="s">
        <v>4</v>
      </c>
      <c r="F6" s="668"/>
      <c r="G6" s="661" t="s">
        <v>5</v>
      </c>
      <c r="H6" s="651" t="s">
        <v>6</v>
      </c>
      <c r="I6" s="652"/>
      <c r="J6" s="651" t="s">
        <v>7</v>
      </c>
      <c r="K6" s="652"/>
      <c r="L6" s="281" t="s">
        <v>8</v>
      </c>
      <c r="M6" s="640" t="s">
        <v>9</v>
      </c>
      <c r="N6" s="641"/>
      <c r="O6" s="641"/>
      <c r="P6" s="642"/>
    </row>
    <row r="7" spans="1:17" ht="42.75" customHeight="1" x14ac:dyDescent="0.7">
      <c r="A7" s="662"/>
      <c r="B7" s="662"/>
      <c r="C7" s="665"/>
      <c r="D7" s="666"/>
      <c r="E7" s="669"/>
      <c r="F7" s="670"/>
      <c r="G7" s="662"/>
      <c r="H7" s="653"/>
      <c r="I7" s="654"/>
      <c r="J7" s="653"/>
      <c r="K7" s="654"/>
      <c r="L7" s="282" t="s">
        <v>10</v>
      </c>
      <c r="M7" s="643" t="s">
        <v>11</v>
      </c>
      <c r="N7" s="644"/>
      <c r="O7" s="644"/>
      <c r="P7" s="645"/>
    </row>
    <row r="8" spans="1:17" ht="61.5" customHeight="1" x14ac:dyDescent="0.7">
      <c r="A8" s="283">
        <v>1</v>
      </c>
      <c r="B8" s="699" t="s">
        <v>36</v>
      </c>
      <c r="C8" s="691">
        <v>7575.6</v>
      </c>
      <c r="D8" s="673" t="s">
        <v>12</v>
      </c>
      <c r="E8" s="691">
        <f>C8</f>
        <v>7575.6</v>
      </c>
      <c r="F8" s="673" t="s">
        <v>12</v>
      </c>
      <c r="G8" s="677" t="s">
        <v>13</v>
      </c>
      <c r="H8" s="696" t="s">
        <v>32</v>
      </c>
      <c r="I8" s="697"/>
      <c r="J8" s="696" t="s">
        <v>32</v>
      </c>
      <c r="K8" s="697"/>
      <c r="L8" s="677" t="s">
        <v>21</v>
      </c>
      <c r="M8" s="621" t="s">
        <v>23</v>
      </c>
      <c r="N8" s="621"/>
      <c r="O8" s="284">
        <v>1638</v>
      </c>
      <c r="P8" s="285" t="s">
        <v>15</v>
      </c>
    </row>
    <row r="9" spans="1:17" ht="19.5" customHeight="1" x14ac:dyDescent="0.7">
      <c r="A9" s="286"/>
      <c r="B9" s="700"/>
      <c r="C9" s="692"/>
      <c r="D9" s="674"/>
      <c r="E9" s="692"/>
      <c r="F9" s="674"/>
      <c r="G9" s="678"/>
      <c r="H9" s="287">
        <f>E8</f>
        <v>7575.6</v>
      </c>
      <c r="I9" s="288" t="s">
        <v>12</v>
      </c>
      <c r="J9" s="287">
        <f>H9</f>
        <v>7575.6</v>
      </c>
      <c r="K9" s="288" t="s">
        <v>12</v>
      </c>
      <c r="L9" s="678"/>
      <c r="M9" s="284" t="s">
        <v>14</v>
      </c>
      <c r="N9" s="284">
        <v>18</v>
      </c>
      <c r="O9" s="284" t="s">
        <v>19</v>
      </c>
      <c r="P9" s="289">
        <v>2567</v>
      </c>
    </row>
    <row r="10" spans="1:17" ht="48.75" customHeight="1" x14ac:dyDescent="0.7">
      <c r="A10" s="624">
        <v>2</v>
      </c>
      <c r="B10" s="699" t="s">
        <v>35</v>
      </c>
      <c r="C10" s="691">
        <v>80000</v>
      </c>
      <c r="D10" s="673" t="s">
        <v>12</v>
      </c>
      <c r="E10" s="691">
        <f>C10</f>
        <v>80000</v>
      </c>
      <c r="F10" s="673" t="s">
        <v>12</v>
      </c>
      <c r="G10" s="657" t="s">
        <v>13</v>
      </c>
      <c r="H10" s="687" t="s">
        <v>22</v>
      </c>
      <c r="I10" s="688"/>
      <c r="J10" s="619" t="str">
        <f>H10</f>
        <v xml:space="preserve">บริษัท ไอ ซี พี  น้ำดื่ม  จำกัด </v>
      </c>
      <c r="K10" s="620"/>
      <c r="L10" s="677" t="s">
        <v>21</v>
      </c>
      <c r="M10" s="621" t="s">
        <v>23</v>
      </c>
      <c r="N10" s="621"/>
      <c r="O10" s="284">
        <v>1639</v>
      </c>
      <c r="P10" s="290" t="s">
        <v>15</v>
      </c>
    </row>
    <row r="11" spans="1:17" ht="26.25" customHeight="1" x14ac:dyDescent="0.7">
      <c r="A11" s="625"/>
      <c r="B11" s="700"/>
      <c r="C11" s="692"/>
      <c r="D11" s="674"/>
      <c r="E11" s="692"/>
      <c r="F11" s="674"/>
      <c r="G11" s="701"/>
      <c r="H11" s="287">
        <f>C10</f>
        <v>80000</v>
      </c>
      <c r="I11" s="291" t="str">
        <f>F10</f>
        <v>บาท</v>
      </c>
      <c r="J11" s="287">
        <f>C10</f>
        <v>80000</v>
      </c>
      <c r="K11" s="288" t="str">
        <f>I11</f>
        <v>บาท</v>
      </c>
      <c r="L11" s="678"/>
      <c r="M11" s="284" t="s">
        <v>14</v>
      </c>
      <c r="N11" s="284">
        <v>16</v>
      </c>
      <c r="O11" s="284" t="s">
        <v>19</v>
      </c>
      <c r="P11" s="290">
        <v>2567</v>
      </c>
    </row>
    <row r="12" spans="1:17" ht="55.5" customHeight="1" x14ac:dyDescent="0.7">
      <c r="A12" s="283">
        <v>3</v>
      </c>
      <c r="B12" s="699" t="s">
        <v>37</v>
      </c>
      <c r="C12" s="691">
        <v>6291.6</v>
      </c>
      <c r="D12" s="673" t="s">
        <v>12</v>
      </c>
      <c r="E12" s="691">
        <f>C12</f>
        <v>6291.6</v>
      </c>
      <c r="F12" s="673" t="s">
        <v>12</v>
      </c>
      <c r="G12" s="677" t="s">
        <v>13</v>
      </c>
      <c r="H12" s="696" t="s">
        <v>32</v>
      </c>
      <c r="I12" s="697"/>
      <c r="J12" s="696" t="s">
        <v>32</v>
      </c>
      <c r="K12" s="697"/>
      <c r="L12" s="677" t="s">
        <v>21</v>
      </c>
      <c r="M12" s="621" t="s">
        <v>23</v>
      </c>
      <c r="N12" s="621"/>
      <c r="O12" s="284">
        <v>1640</v>
      </c>
      <c r="P12" s="290" t="s">
        <v>15</v>
      </c>
    </row>
    <row r="13" spans="1:17" ht="21.75" customHeight="1" x14ac:dyDescent="0.7">
      <c r="A13" s="292"/>
      <c r="B13" s="700"/>
      <c r="C13" s="692"/>
      <c r="D13" s="674"/>
      <c r="E13" s="692"/>
      <c r="F13" s="674"/>
      <c r="G13" s="678"/>
      <c r="H13" s="287">
        <f>E12</f>
        <v>6291.6</v>
      </c>
      <c r="I13" s="288"/>
      <c r="J13" s="287">
        <f>H13</f>
        <v>6291.6</v>
      </c>
      <c r="K13" s="288" t="s">
        <v>12</v>
      </c>
      <c r="L13" s="678"/>
      <c r="M13" s="284" t="s">
        <v>14</v>
      </c>
      <c r="N13" s="284">
        <v>18</v>
      </c>
      <c r="O13" s="284" t="s">
        <v>19</v>
      </c>
      <c r="P13" s="290">
        <v>2567</v>
      </c>
    </row>
    <row r="14" spans="1:17" ht="69" customHeight="1" x14ac:dyDescent="0.7">
      <c r="A14" s="624">
        <v>4</v>
      </c>
      <c r="B14" s="699" t="s">
        <v>36</v>
      </c>
      <c r="C14" s="691">
        <v>25423.200000000001</v>
      </c>
      <c r="D14" s="673" t="s">
        <v>12</v>
      </c>
      <c r="E14" s="691">
        <f>C14</f>
        <v>25423.200000000001</v>
      </c>
      <c r="F14" s="673" t="s">
        <v>12</v>
      </c>
      <c r="G14" s="677" t="s">
        <v>13</v>
      </c>
      <c r="H14" s="696" t="s">
        <v>32</v>
      </c>
      <c r="I14" s="697"/>
      <c r="J14" s="696" t="s">
        <v>32</v>
      </c>
      <c r="K14" s="697"/>
      <c r="L14" s="677" t="s">
        <v>21</v>
      </c>
      <c r="M14" s="621" t="s">
        <v>23</v>
      </c>
      <c r="N14" s="621"/>
      <c r="O14" s="284">
        <v>1641</v>
      </c>
      <c r="P14" s="290" t="s">
        <v>15</v>
      </c>
    </row>
    <row r="15" spans="1:17" ht="22.5" customHeight="1" x14ac:dyDescent="0.7">
      <c r="A15" s="625"/>
      <c r="B15" s="700"/>
      <c r="C15" s="692"/>
      <c r="D15" s="674"/>
      <c r="E15" s="692"/>
      <c r="F15" s="674"/>
      <c r="G15" s="678"/>
      <c r="H15" s="287">
        <f>E14</f>
        <v>25423.200000000001</v>
      </c>
      <c r="I15" s="288" t="s">
        <v>12</v>
      </c>
      <c r="J15" s="287">
        <f t="shared" ref="J15:J20" si="0">H15</f>
        <v>25423.200000000001</v>
      </c>
      <c r="K15" s="288" t="s">
        <v>33</v>
      </c>
      <c r="L15" s="678"/>
      <c r="M15" s="284" t="s">
        <v>14</v>
      </c>
      <c r="N15" s="284">
        <v>18</v>
      </c>
      <c r="O15" s="284" t="s">
        <v>19</v>
      </c>
      <c r="P15" s="290">
        <v>2567</v>
      </c>
    </row>
    <row r="16" spans="1:17" ht="50.25" customHeight="1" x14ac:dyDescent="0.7">
      <c r="A16" s="624">
        <v>5</v>
      </c>
      <c r="B16" s="699" t="s">
        <v>34</v>
      </c>
      <c r="C16" s="691">
        <v>309000</v>
      </c>
      <c r="D16" s="673" t="s">
        <v>12</v>
      </c>
      <c r="E16" s="691">
        <v>308712.12</v>
      </c>
      <c r="F16" s="673" t="s">
        <v>12</v>
      </c>
      <c r="G16" s="677" t="s">
        <v>13</v>
      </c>
      <c r="H16" s="696" t="s">
        <v>32</v>
      </c>
      <c r="I16" s="697"/>
      <c r="J16" s="687" t="str">
        <f t="shared" si="0"/>
        <v>บริษัท โทรคมนาคมแห่งชาติ จำกัด (มหาชน)</v>
      </c>
      <c r="K16" s="688"/>
      <c r="L16" s="677" t="s">
        <v>21</v>
      </c>
      <c r="M16" s="621" t="s">
        <v>23</v>
      </c>
      <c r="N16" s="621"/>
      <c r="O16" s="284">
        <v>1647</v>
      </c>
      <c r="P16" s="290" t="s">
        <v>15</v>
      </c>
      <c r="Q16" s="293"/>
    </row>
    <row r="17" spans="1:18" ht="24.75" customHeight="1" x14ac:dyDescent="0.7">
      <c r="A17" s="625"/>
      <c r="B17" s="700"/>
      <c r="C17" s="692"/>
      <c r="D17" s="674"/>
      <c r="E17" s="692"/>
      <c r="F17" s="674"/>
      <c r="G17" s="678"/>
      <c r="H17" s="287">
        <f>E16</f>
        <v>308712.12</v>
      </c>
      <c r="I17" s="288" t="s">
        <v>12</v>
      </c>
      <c r="J17" s="287">
        <f t="shared" si="0"/>
        <v>308712.12</v>
      </c>
      <c r="K17" s="288" t="s">
        <v>12</v>
      </c>
      <c r="L17" s="678"/>
      <c r="M17" s="284" t="s">
        <v>14</v>
      </c>
      <c r="N17" s="284">
        <v>18</v>
      </c>
      <c r="O17" s="284" t="s">
        <v>19</v>
      </c>
      <c r="P17" s="290">
        <v>2567</v>
      </c>
    </row>
    <row r="18" spans="1:18" ht="37.5" customHeight="1" x14ac:dyDescent="0.7">
      <c r="A18" s="624">
        <v>6</v>
      </c>
      <c r="B18" s="702" t="s">
        <v>24</v>
      </c>
      <c r="C18" s="691">
        <v>32000</v>
      </c>
      <c r="D18" s="673" t="s">
        <v>12</v>
      </c>
      <c r="E18" s="691">
        <v>31373.040000000001</v>
      </c>
      <c r="F18" s="673" t="s">
        <v>12</v>
      </c>
      <c r="G18" s="677" t="s">
        <v>13</v>
      </c>
      <c r="H18" s="619" t="s">
        <v>25</v>
      </c>
      <c r="I18" s="620"/>
      <c r="J18" s="619" t="str">
        <f t="shared" si="0"/>
        <v xml:space="preserve">บริษัท ทรู วิชั่นส์ กรุ๊ป จำกัด </v>
      </c>
      <c r="K18" s="620"/>
      <c r="L18" s="622" t="s">
        <v>21</v>
      </c>
      <c r="M18" s="621" t="s">
        <v>23</v>
      </c>
      <c r="N18" s="621"/>
      <c r="O18" s="284">
        <v>1655</v>
      </c>
      <c r="P18" s="290" t="s">
        <v>15</v>
      </c>
      <c r="Q18" s="293"/>
    </row>
    <row r="19" spans="1:18" ht="28.5" customHeight="1" x14ac:dyDescent="0.7">
      <c r="A19" s="625"/>
      <c r="B19" s="703"/>
      <c r="C19" s="692"/>
      <c r="D19" s="674"/>
      <c r="E19" s="692"/>
      <c r="F19" s="674"/>
      <c r="G19" s="678"/>
      <c r="H19" s="294">
        <v>31373.040000000001</v>
      </c>
      <c r="I19" s="295" t="str">
        <f>F18</f>
        <v>บาท</v>
      </c>
      <c r="J19" s="287">
        <f t="shared" si="0"/>
        <v>31373.040000000001</v>
      </c>
      <c r="K19" s="295" t="str">
        <f>I19</f>
        <v>บาท</v>
      </c>
      <c r="L19" s="623"/>
      <c r="M19" s="284" t="s">
        <v>14</v>
      </c>
      <c r="N19" s="284">
        <v>18</v>
      </c>
      <c r="O19" s="284" t="s">
        <v>20</v>
      </c>
      <c r="P19" s="290">
        <v>2567</v>
      </c>
    </row>
    <row r="20" spans="1:18" ht="48.75" customHeight="1" x14ac:dyDescent="0.7">
      <c r="A20" s="624">
        <v>7</v>
      </c>
      <c r="B20" s="699" t="s">
        <v>28</v>
      </c>
      <c r="C20" s="691">
        <v>8000</v>
      </c>
      <c r="D20" s="673" t="s">
        <v>12</v>
      </c>
      <c r="E20" s="691">
        <f>C20</f>
        <v>8000</v>
      </c>
      <c r="F20" s="673" t="s">
        <v>12</v>
      </c>
      <c r="G20" s="677" t="s">
        <v>13</v>
      </c>
      <c r="H20" s="696" t="s">
        <v>29</v>
      </c>
      <c r="I20" s="697"/>
      <c r="J20" s="687" t="str">
        <f t="shared" si="0"/>
        <v>นายณัฎพล เพียงเกษ</v>
      </c>
      <c r="K20" s="688"/>
      <c r="L20" s="622" t="s">
        <v>21</v>
      </c>
      <c r="M20" s="695" t="s">
        <v>30</v>
      </c>
      <c r="N20" s="695"/>
      <c r="O20" s="296">
        <v>2</v>
      </c>
      <c r="P20" s="297" t="s">
        <v>27</v>
      </c>
    </row>
    <row r="21" spans="1:18" ht="18.600000000000001" customHeight="1" x14ac:dyDescent="0.7">
      <c r="A21" s="625"/>
      <c r="B21" s="700"/>
      <c r="C21" s="692"/>
      <c r="D21" s="674"/>
      <c r="E21" s="692"/>
      <c r="F21" s="674"/>
      <c r="G21" s="678"/>
      <c r="H21" s="287">
        <f>E20</f>
        <v>8000</v>
      </c>
      <c r="I21" s="288" t="s">
        <v>12</v>
      </c>
      <c r="J21" s="287">
        <f>H21</f>
        <v>8000</v>
      </c>
      <c r="K21" s="288" t="s">
        <v>12</v>
      </c>
      <c r="L21" s="623"/>
      <c r="M21" s="296" t="s">
        <v>14</v>
      </c>
      <c r="N21" s="296">
        <v>22</v>
      </c>
      <c r="O21" s="296" t="s">
        <v>19</v>
      </c>
      <c r="P21" s="298">
        <v>2567</v>
      </c>
    </row>
    <row r="22" spans="1:18" ht="47.25" customHeight="1" x14ac:dyDescent="0.7">
      <c r="A22" s="624">
        <v>8</v>
      </c>
      <c r="B22" s="699" t="s">
        <v>31</v>
      </c>
      <c r="C22" s="691">
        <v>490000</v>
      </c>
      <c r="D22" s="673" t="s">
        <v>12</v>
      </c>
      <c r="E22" s="691">
        <v>481500</v>
      </c>
      <c r="F22" s="673" t="s">
        <v>12</v>
      </c>
      <c r="G22" s="677" t="s">
        <v>13</v>
      </c>
      <c r="H22" s="685" t="s">
        <v>18</v>
      </c>
      <c r="I22" s="686"/>
      <c r="J22" s="687" t="str">
        <f>H22</f>
        <v>ห้างหุ้นส่วนจำกัด ไทยสไมล์ 2020</v>
      </c>
      <c r="K22" s="688"/>
      <c r="L22" s="622" t="s">
        <v>21</v>
      </c>
      <c r="M22" s="695" t="s">
        <v>30</v>
      </c>
      <c r="N22" s="695"/>
      <c r="O22" s="296">
        <v>3</v>
      </c>
      <c r="P22" s="297" t="s">
        <v>27</v>
      </c>
      <c r="Q22" s="293"/>
    </row>
    <row r="23" spans="1:18" ht="18.600000000000001" customHeight="1" x14ac:dyDescent="0.7">
      <c r="A23" s="625"/>
      <c r="B23" s="700"/>
      <c r="C23" s="692"/>
      <c r="D23" s="674"/>
      <c r="E23" s="692"/>
      <c r="F23" s="674"/>
      <c r="G23" s="678"/>
      <c r="H23" s="287">
        <f>E22</f>
        <v>481500</v>
      </c>
      <c r="I23" s="299" t="s">
        <v>12</v>
      </c>
      <c r="J23" s="300">
        <f>H23</f>
        <v>481500</v>
      </c>
      <c r="K23" s="301" t="s">
        <v>12</v>
      </c>
      <c r="L23" s="623"/>
      <c r="M23" s="296" t="s">
        <v>14</v>
      </c>
      <c r="N23" s="296">
        <v>29</v>
      </c>
      <c r="O23" s="296" t="s">
        <v>19</v>
      </c>
      <c r="P23" s="298">
        <v>2567</v>
      </c>
      <c r="R23" s="302"/>
    </row>
    <row r="24" spans="1:18" ht="138" customHeight="1" x14ac:dyDescent="0.7">
      <c r="A24" s="624">
        <v>9</v>
      </c>
      <c r="B24" s="626" t="s">
        <v>330</v>
      </c>
      <c r="C24" s="691">
        <v>5500</v>
      </c>
      <c r="D24" s="673" t="s">
        <v>12</v>
      </c>
      <c r="E24" s="691">
        <v>5500</v>
      </c>
      <c r="F24" s="673" t="s">
        <v>12</v>
      </c>
      <c r="G24" s="677" t="s">
        <v>13</v>
      </c>
      <c r="H24" s="619" t="s">
        <v>331</v>
      </c>
      <c r="I24" s="620"/>
      <c r="J24" s="619" t="s">
        <v>331</v>
      </c>
      <c r="K24" s="620"/>
      <c r="L24" s="689" t="s">
        <v>917</v>
      </c>
      <c r="M24" s="679" t="s">
        <v>23</v>
      </c>
      <c r="N24" s="680"/>
      <c r="O24" s="296">
        <v>1598</v>
      </c>
      <c r="P24" s="296">
        <v>2567</v>
      </c>
    </row>
    <row r="25" spans="1:18" ht="24" customHeight="1" x14ac:dyDescent="0.7">
      <c r="A25" s="625"/>
      <c r="B25" s="627"/>
      <c r="C25" s="692"/>
      <c r="D25" s="674"/>
      <c r="E25" s="692"/>
      <c r="F25" s="674"/>
      <c r="G25" s="678"/>
      <c r="H25" s="300">
        <v>5500</v>
      </c>
      <c r="I25" s="301" t="s">
        <v>12</v>
      </c>
      <c r="J25" s="300">
        <f>H25</f>
        <v>5500</v>
      </c>
      <c r="K25" s="303" t="s">
        <v>12</v>
      </c>
      <c r="L25" s="690"/>
      <c r="M25" s="296" t="s">
        <v>14</v>
      </c>
      <c r="N25" s="296">
        <v>7</v>
      </c>
      <c r="O25" s="296" t="s">
        <v>19</v>
      </c>
      <c r="P25" s="298">
        <v>2567</v>
      </c>
    </row>
    <row r="26" spans="1:18" ht="112.5" customHeight="1" x14ac:dyDescent="0.7">
      <c r="A26" s="624">
        <v>10</v>
      </c>
      <c r="B26" s="626" t="s">
        <v>333</v>
      </c>
      <c r="C26" s="691">
        <v>27168.18</v>
      </c>
      <c r="D26" s="673" t="s">
        <v>12</v>
      </c>
      <c r="E26" s="691">
        <v>27168.18</v>
      </c>
      <c r="F26" s="675" t="s">
        <v>12</v>
      </c>
      <c r="G26" s="677" t="s">
        <v>13</v>
      </c>
      <c r="H26" s="619" t="s">
        <v>332</v>
      </c>
      <c r="I26" s="620"/>
      <c r="J26" s="619" t="s">
        <v>332</v>
      </c>
      <c r="K26" s="620"/>
      <c r="L26" s="689" t="s">
        <v>870</v>
      </c>
      <c r="M26" s="679" t="s">
        <v>23</v>
      </c>
      <c r="N26" s="680"/>
      <c r="O26" s="296">
        <v>1670</v>
      </c>
      <c r="P26" s="296">
        <v>2567</v>
      </c>
    </row>
    <row r="27" spans="1:18" ht="137.4" customHeight="1" x14ac:dyDescent="0.7">
      <c r="A27" s="625"/>
      <c r="B27" s="627"/>
      <c r="C27" s="692"/>
      <c r="D27" s="674"/>
      <c r="E27" s="692"/>
      <c r="F27" s="676"/>
      <c r="G27" s="678"/>
      <c r="H27" s="287">
        <v>27168.18</v>
      </c>
      <c r="I27" s="301" t="s">
        <v>12</v>
      </c>
      <c r="J27" s="287">
        <v>27168.18</v>
      </c>
      <c r="K27" s="301" t="s">
        <v>12</v>
      </c>
      <c r="L27" s="690"/>
      <c r="M27" s="296" t="s">
        <v>14</v>
      </c>
      <c r="N27" s="296">
        <v>18</v>
      </c>
      <c r="O27" s="296" t="s">
        <v>19</v>
      </c>
      <c r="P27" s="298">
        <v>2567</v>
      </c>
    </row>
    <row r="28" spans="1:18" ht="103.2" customHeight="1" x14ac:dyDescent="0.7">
      <c r="A28" s="624">
        <v>11</v>
      </c>
      <c r="B28" s="626" t="s">
        <v>334</v>
      </c>
      <c r="C28" s="691">
        <f>2697+1500+4522</f>
        <v>8719</v>
      </c>
      <c r="D28" s="673" t="s">
        <v>12</v>
      </c>
      <c r="E28" s="691">
        <f>C28</f>
        <v>8719</v>
      </c>
      <c r="F28" s="675" t="s">
        <v>12</v>
      </c>
      <c r="G28" s="677" t="s">
        <v>13</v>
      </c>
      <c r="H28" s="693" t="s">
        <v>335</v>
      </c>
      <c r="I28" s="694"/>
      <c r="J28" s="693" t="s">
        <v>335</v>
      </c>
      <c r="K28" s="694"/>
      <c r="L28" s="689" t="s">
        <v>395</v>
      </c>
      <c r="M28" s="679" t="s">
        <v>23</v>
      </c>
      <c r="N28" s="680"/>
      <c r="O28" s="296">
        <v>1712</v>
      </c>
      <c r="P28" s="296">
        <v>2567</v>
      </c>
    </row>
    <row r="29" spans="1:18" ht="26.25" customHeight="1" x14ac:dyDescent="0.7">
      <c r="A29" s="625"/>
      <c r="B29" s="627"/>
      <c r="C29" s="692"/>
      <c r="D29" s="674"/>
      <c r="E29" s="692"/>
      <c r="F29" s="676"/>
      <c r="G29" s="678"/>
      <c r="H29" s="304">
        <f>E28</f>
        <v>8719</v>
      </c>
      <c r="I29" s="303" t="s">
        <v>12</v>
      </c>
      <c r="J29" s="304">
        <f>H29</f>
        <v>8719</v>
      </c>
      <c r="K29" s="301" t="s">
        <v>12</v>
      </c>
      <c r="L29" s="690"/>
      <c r="M29" s="296" t="s">
        <v>14</v>
      </c>
      <c r="N29" s="296">
        <v>25</v>
      </c>
      <c r="O29" s="296" t="s">
        <v>19</v>
      </c>
      <c r="P29" s="298">
        <v>2567</v>
      </c>
    </row>
    <row r="30" spans="1:18" ht="39" customHeight="1" x14ac:dyDescent="0.7">
      <c r="A30" s="624">
        <v>12</v>
      </c>
      <c r="B30" s="626" t="s">
        <v>337</v>
      </c>
      <c r="C30" s="691">
        <v>23332.73</v>
      </c>
      <c r="D30" s="673" t="s">
        <v>12</v>
      </c>
      <c r="E30" s="691">
        <v>23332.73</v>
      </c>
      <c r="F30" s="675" t="s">
        <v>12</v>
      </c>
      <c r="G30" s="677" t="s">
        <v>13</v>
      </c>
      <c r="H30" s="619" t="s">
        <v>336</v>
      </c>
      <c r="I30" s="620"/>
      <c r="J30" s="619" t="s">
        <v>336</v>
      </c>
      <c r="K30" s="620"/>
      <c r="L30" s="689" t="s">
        <v>396</v>
      </c>
      <c r="M30" s="679" t="s">
        <v>300</v>
      </c>
      <c r="N30" s="680"/>
      <c r="O30" s="296">
        <v>1</v>
      </c>
      <c r="P30" s="298">
        <v>2568</v>
      </c>
    </row>
    <row r="31" spans="1:18" ht="22.2" customHeight="1" x14ac:dyDescent="0.7">
      <c r="A31" s="625"/>
      <c r="B31" s="627"/>
      <c r="C31" s="692"/>
      <c r="D31" s="674"/>
      <c r="E31" s="692"/>
      <c r="F31" s="676"/>
      <c r="G31" s="678"/>
      <c r="H31" s="304">
        <f>E30</f>
        <v>23332.73</v>
      </c>
      <c r="I31" s="303" t="s">
        <v>12</v>
      </c>
      <c r="J31" s="304">
        <f>H31</f>
        <v>23332.73</v>
      </c>
      <c r="K31" s="303" t="s">
        <v>12</v>
      </c>
      <c r="L31" s="690"/>
      <c r="M31" s="305" t="s">
        <v>14</v>
      </c>
      <c r="N31" s="305">
        <v>1</v>
      </c>
      <c r="O31" s="296" t="s">
        <v>19</v>
      </c>
      <c r="P31" s="298">
        <v>2567</v>
      </c>
    </row>
    <row r="32" spans="1:18" ht="27.75" customHeight="1" x14ac:dyDescent="0.7">
      <c r="A32" s="624">
        <v>13</v>
      </c>
      <c r="B32" s="626" t="s">
        <v>337</v>
      </c>
      <c r="C32" s="691">
        <v>18437.54</v>
      </c>
      <c r="D32" s="673" t="s">
        <v>12</v>
      </c>
      <c r="E32" s="691">
        <f>C32</f>
        <v>18437.54</v>
      </c>
      <c r="F32" s="675" t="s">
        <v>12</v>
      </c>
      <c r="G32" s="677" t="s">
        <v>13</v>
      </c>
      <c r="H32" s="619" t="s">
        <v>338</v>
      </c>
      <c r="I32" s="620"/>
      <c r="J32" s="619" t="s">
        <v>338</v>
      </c>
      <c r="K32" s="620"/>
      <c r="L32" s="689" t="s">
        <v>397</v>
      </c>
      <c r="M32" s="679" t="s">
        <v>300</v>
      </c>
      <c r="N32" s="680"/>
      <c r="O32" s="296">
        <v>2</v>
      </c>
      <c r="P32" s="298">
        <v>2568</v>
      </c>
    </row>
    <row r="33" spans="1:16" ht="31.2" customHeight="1" x14ac:dyDescent="0.7">
      <c r="A33" s="625"/>
      <c r="B33" s="627"/>
      <c r="C33" s="692"/>
      <c r="D33" s="674"/>
      <c r="E33" s="692"/>
      <c r="F33" s="676"/>
      <c r="G33" s="678"/>
      <c r="H33" s="304">
        <f>E32</f>
        <v>18437.54</v>
      </c>
      <c r="I33" s="303" t="s">
        <v>12</v>
      </c>
      <c r="J33" s="304">
        <f>H33</f>
        <v>18437.54</v>
      </c>
      <c r="K33" s="303" t="s">
        <v>12</v>
      </c>
      <c r="L33" s="690"/>
      <c r="M33" s="305" t="s">
        <v>14</v>
      </c>
      <c r="N33" s="305">
        <v>1</v>
      </c>
      <c r="O33" s="296" t="s">
        <v>19</v>
      </c>
      <c r="P33" s="298">
        <v>2567</v>
      </c>
    </row>
    <row r="34" spans="1:16" ht="29.25" customHeight="1" x14ac:dyDescent="0.7">
      <c r="A34" s="624">
        <v>14</v>
      </c>
      <c r="B34" s="626" t="s">
        <v>340</v>
      </c>
      <c r="C34" s="691">
        <v>21218</v>
      </c>
      <c r="D34" s="673" t="s">
        <v>12</v>
      </c>
      <c r="E34" s="691">
        <f>C34</f>
        <v>21218</v>
      </c>
      <c r="F34" s="675" t="s">
        <v>12</v>
      </c>
      <c r="G34" s="677" t="s">
        <v>13</v>
      </c>
      <c r="H34" s="619" t="s">
        <v>339</v>
      </c>
      <c r="I34" s="620"/>
      <c r="J34" s="619" t="s">
        <v>339</v>
      </c>
      <c r="K34" s="620"/>
      <c r="L34" s="689" t="s">
        <v>398</v>
      </c>
      <c r="M34" s="679" t="s">
        <v>300</v>
      </c>
      <c r="N34" s="680"/>
      <c r="O34" s="296">
        <v>3</v>
      </c>
      <c r="P34" s="298">
        <v>2568</v>
      </c>
    </row>
    <row r="35" spans="1:16" ht="29.25" customHeight="1" x14ac:dyDescent="0.7">
      <c r="A35" s="625"/>
      <c r="B35" s="627"/>
      <c r="C35" s="692"/>
      <c r="D35" s="674"/>
      <c r="E35" s="692"/>
      <c r="F35" s="676"/>
      <c r="G35" s="678"/>
      <c r="H35" s="304">
        <f>E34</f>
        <v>21218</v>
      </c>
      <c r="I35" s="303" t="s">
        <v>12</v>
      </c>
      <c r="J35" s="304">
        <f>E34</f>
        <v>21218</v>
      </c>
      <c r="K35" s="303" t="s">
        <v>12</v>
      </c>
      <c r="L35" s="690"/>
      <c r="M35" s="305" t="s">
        <v>14</v>
      </c>
      <c r="N35" s="305">
        <v>1</v>
      </c>
      <c r="O35" s="296" t="s">
        <v>19</v>
      </c>
      <c r="P35" s="298">
        <v>2567</v>
      </c>
    </row>
    <row r="36" spans="1:16" ht="22.2" customHeight="1" x14ac:dyDescent="0.7">
      <c r="A36" s="624">
        <v>15</v>
      </c>
      <c r="B36" s="626" t="s">
        <v>337</v>
      </c>
      <c r="C36" s="691">
        <v>16311.34</v>
      </c>
      <c r="D36" s="673" t="s">
        <v>12</v>
      </c>
      <c r="E36" s="691">
        <f>C36</f>
        <v>16311.34</v>
      </c>
      <c r="F36" s="675" t="s">
        <v>12</v>
      </c>
      <c r="G36" s="677" t="s">
        <v>13</v>
      </c>
      <c r="H36" s="619" t="s">
        <v>341</v>
      </c>
      <c r="I36" s="620"/>
      <c r="J36" s="619" t="s">
        <v>341</v>
      </c>
      <c r="K36" s="620"/>
      <c r="L36" s="689" t="s">
        <v>399</v>
      </c>
      <c r="M36" s="679" t="s">
        <v>300</v>
      </c>
      <c r="N36" s="680"/>
      <c r="O36" s="296">
        <v>4</v>
      </c>
      <c r="P36" s="298">
        <v>2568</v>
      </c>
    </row>
    <row r="37" spans="1:16" ht="22.2" customHeight="1" x14ac:dyDescent="0.7">
      <c r="A37" s="625"/>
      <c r="B37" s="627"/>
      <c r="C37" s="692"/>
      <c r="D37" s="674"/>
      <c r="E37" s="692"/>
      <c r="F37" s="676"/>
      <c r="G37" s="678"/>
      <c r="H37" s="304">
        <f>E36</f>
        <v>16311.34</v>
      </c>
      <c r="I37" s="303" t="s">
        <v>12</v>
      </c>
      <c r="J37" s="304">
        <f>E36</f>
        <v>16311.34</v>
      </c>
      <c r="K37" s="303" t="s">
        <v>12</v>
      </c>
      <c r="L37" s="690"/>
      <c r="M37" s="305" t="s">
        <v>14</v>
      </c>
      <c r="N37" s="305">
        <v>1</v>
      </c>
      <c r="O37" s="296" t="s">
        <v>19</v>
      </c>
      <c r="P37" s="298">
        <v>2567</v>
      </c>
    </row>
    <row r="38" spans="1:16" ht="22.2" customHeight="1" x14ac:dyDescent="0.7">
      <c r="A38" s="624">
        <v>16</v>
      </c>
      <c r="B38" s="626" t="s">
        <v>342</v>
      </c>
      <c r="C38" s="691">
        <v>16390.91</v>
      </c>
      <c r="D38" s="673" t="s">
        <v>12</v>
      </c>
      <c r="E38" s="691">
        <f>C38</f>
        <v>16390.91</v>
      </c>
      <c r="F38" s="675" t="s">
        <v>12</v>
      </c>
      <c r="G38" s="677" t="s">
        <v>13</v>
      </c>
      <c r="H38" s="619" t="s">
        <v>343</v>
      </c>
      <c r="I38" s="620"/>
      <c r="J38" s="619" t="s">
        <v>343</v>
      </c>
      <c r="K38" s="620"/>
      <c r="L38" s="689" t="s">
        <v>400</v>
      </c>
      <c r="M38" s="679" t="s">
        <v>300</v>
      </c>
      <c r="N38" s="680"/>
      <c r="O38" s="296">
        <v>5</v>
      </c>
      <c r="P38" s="298">
        <v>2568</v>
      </c>
    </row>
    <row r="39" spans="1:16" ht="22.2" customHeight="1" x14ac:dyDescent="0.7">
      <c r="A39" s="625"/>
      <c r="B39" s="627"/>
      <c r="C39" s="692"/>
      <c r="D39" s="674"/>
      <c r="E39" s="692"/>
      <c r="F39" s="676"/>
      <c r="G39" s="678"/>
      <c r="H39" s="304">
        <f>E38</f>
        <v>16390.91</v>
      </c>
      <c r="I39" s="303" t="s">
        <v>12</v>
      </c>
      <c r="J39" s="304">
        <f>H39</f>
        <v>16390.91</v>
      </c>
      <c r="K39" s="303" t="s">
        <v>12</v>
      </c>
      <c r="L39" s="690"/>
      <c r="M39" s="305" t="s">
        <v>14</v>
      </c>
      <c r="N39" s="305">
        <v>1</v>
      </c>
      <c r="O39" s="296" t="s">
        <v>19</v>
      </c>
      <c r="P39" s="298">
        <v>2567</v>
      </c>
    </row>
    <row r="40" spans="1:16" ht="22.2" customHeight="1" x14ac:dyDescent="0.7">
      <c r="A40" s="624">
        <v>17</v>
      </c>
      <c r="B40" s="681" t="s">
        <v>344</v>
      </c>
      <c r="C40" s="691">
        <v>15913.5</v>
      </c>
      <c r="D40" s="673" t="s">
        <v>12</v>
      </c>
      <c r="E40" s="691">
        <f>C40</f>
        <v>15913.5</v>
      </c>
      <c r="F40" s="675" t="s">
        <v>12</v>
      </c>
      <c r="G40" s="677" t="s">
        <v>13</v>
      </c>
      <c r="H40" s="619" t="s">
        <v>345</v>
      </c>
      <c r="I40" s="620"/>
      <c r="J40" s="619" t="s">
        <v>345</v>
      </c>
      <c r="K40" s="620"/>
      <c r="L40" s="689" t="s">
        <v>401</v>
      </c>
      <c r="M40" s="679" t="s">
        <v>300</v>
      </c>
      <c r="N40" s="680"/>
      <c r="O40" s="296">
        <v>6</v>
      </c>
      <c r="P40" s="298">
        <v>2568</v>
      </c>
    </row>
    <row r="41" spans="1:16" ht="22.2" customHeight="1" x14ac:dyDescent="0.7">
      <c r="A41" s="625"/>
      <c r="B41" s="682"/>
      <c r="C41" s="692"/>
      <c r="D41" s="674"/>
      <c r="E41" s="692"/>
      <c r="F41" s="676"/>
      <c r="G41" s="678"/>
      <c r="H41" s="304">
        <f>E40</f>
        <v>15913.5</v>
      </c>
      <c r="I41" s="303" t="s">
        <v>12</v>
      </c>
      <c r="J41" s="304">
        <f>H41</f>
        <v>15913.5</v>
      </c>
      <c r="K41" s="303" t="s">
        <v>12</v>
      </c>
      <c r="L41" s="690"/>
      <c r="M41" s="305" t="s">
        <v>14</v>
      </c>
      <c r="N41" s="305">
        <v>1</v>
      </c>
      <c r="O41" s="296" t="s">
        <v>19</v>
      </c>
      <c r="P41" s="298">
        <v>2567</v>
      </c>
    </row>
    <row r="42" spans="1:16" ht="22.2" customHeight="1" x14ac:dyDescent="0.7">
      <c r="A42" s="624">
        <v>18</v>
      </c>
      <c r="B42" s="626" t="s">
        <v>340</v>
      </c>
      <c r="C42" s="691">
        <v>18540</v>
      </c>
      <c r="D42" s="673" t="s">
        <v>12</v>
      </c>
      <c r="E42" s="691">
        <f>C42</f>
        <v>18540</v>
      </c>
      <c r="F42" s="675" t="s">
        <v>12</v>
      </c>
      <c r="G42" s="677" t="s">
        <v>13</v>
      </c>
      <c r="H42" s="619" t="s">
        <v>346</v>
      </c>
      <c r="I42" s="620"/>
      <c r="J42" s="619" t="s">
        <v>346</v>
      </c>
      <c r="K42" s="620"/>
      <c r="L42" s="689" t="s">
        <v>402</v>
      </c>
      <c r="M42" s="679" t="s">
        <v>300</v>
      </c>
      <c r="N42" s="680"/>
      <c r="O42" s="296">
        <v>7</v>
      </c>
      <c r="P42" s="298">
        <v>2568</v>
      </c>
    </row>
    <row r="43" spans="1:16" ht="22.2" customHeight="1" x14ac:dyDescent="0.7">
      <c r="A43" s="625"/>
      <c r="B43" s="627"/>
      <c r="C43" s="692"/>
      <c r="D43" s="674"/>
      <c r="E43" s="692"/>
      <c r="F43" s="676"/>
      <c r="G43" s="678"/>
      <c r="H43" s="304">
        <f>E42</f>
        <v>18540</v>
      </c>
      <c r="I43" s="303" t="s">
        <v>12</v>
      </c>
      <c r="J43" s="304">
        <f>H43</f>
        <v>18540</v>
      </c>
      <c r="K43" s="303" t="s">
        <v>12</v>
      </c>
      <c r="L43" s="690"/>
      <c r="M43" s="305" t="s">
        <v>14</v>
      </c>
      <c r="N43" s="305">
        <v>1</v>
      </c>
      <c r="O43" s="296" t="s">
        <v>19</v>
      </c>
      <c r="P43" s="298">
        <v>2567</v>
      </c>
    </row>
    <row r="44" spans="1:16" ht="22.2" customHeight="1" x14ac:dyDescent="0.7">
      <c r="A44" s="624">
        <v>19</v>
      </c>
      <c r="B44" s="626" t="s">
        <v>347</v>
      </c>
      <c r="C44" s="691">
        <v>15450</v>
      </c>
      <c r="D44" s="673" t="s">
        <v>12</v>
      </c>
      <c r="E44" s="691">
        <v>15450</v>
      </c>
      <c r="F44" s="675" t="s">
        <v>12</v>
      </c>
      <c r="G44" s="677" t="s">
        <v>13</v>
      </c>
      <c r="H44" s="619" t="s">
        <v>348</v>
      </c>
      <c r="I44" s="620"/>
      <c r="J44" s="619" t="s">
        <v>348</v>
      </c>
      <c r="K44" s="620"/>
      <c r="L44" s="689" t="s">
        <v>403</v>
      </c>
      <c r="M44" s="679" t="s">
        <v>300</v>
      </c>
      <c r="N44" s="680"/>
      <c r="O44" s="296">
        <v>8</v>
      </c>
      <c r="P44" s="298">
        <v>2568</v>
      </c>
    </row>
    <row r="45" spans="1:16" ht="22.2" customHeight="1" x14ac:dyDescent="0.7">
      <c r="A45" s="625"/>
      <c r="B45" s="627"/>
      <c r="C45" s="692"/>
      <c r="D45" s="674"/>
      <c r="E45" s="692"/>
      <c r="F45" s="676"/>
      <c r="G45" s="678"/>
      <c r="H45" s="304">
        <f>E44</f>
        <v>15450</v>
      </c>
      <c r="I45" s="303" t="s">
        <v>12</v>
      </c>
      <c r="J45" s="304">
        <f>H45</f>
        <v>15450</v>
      </c>
      <c r="K45" s="303" t="s">
        <v>12</v>
      </c>
      <c r="L45" s="690"/>
      <c r="M45" s="305" t="s">
        <v>14</v>
      </c>
      <c r="N45" s="305">
        <v>1</v>
      </c>
      <c r="O45" s="296" t="s">
        <v>19</v>
      </c>
      <c r="P45" s="298">
        <v>2567</v>
      </c>
    </row>
    <row r="46" spans="1:16" ht="22.2" customHeight="1" x14ac:dyDescent="0.7">
      <c r="A46" s="624">
        <v>20</v>
      </c>
      <c r="B46" s="626" t="s">
        <v>349</v>
      </c>
      <c r="C46" s="691">
        <v>15225</v>
      </c>
      <c r="D46" s="673" t="s">
        <v>12</v>
      </c>
      <c r="E46" s="691">
        <f>C46</f>
        <v>15225</v>
      </c>
      <c r="F46" s="675" t="s">
        <v>12</v>
      </c>
      <c r="G46" s="677" t="s">
        <v>13</v>
      </c>
      <c r="H46" s="619" t="s">
        <v>350</v>
      </c>
      <c r="I46" s="620"/>
      <c r="J46" s="619" t="s">
        <v>350</v>
      </c>
      <c r="K46" s="620"/>
      <c r="L46" s="689" t="s">
        <v>404</v>
      </c>
      <c r="M46" s="679" t="s">
        <v>300</v>
      </c>
      <c r="N46" s="680"/>
      <c r="O46" s="296">
        <v>9</v>
      </c>
      <c r="P46" s="298">
        <v>2568</v>
      </c>
    </row>
    <row r="47" spans="1:16" ht="22.2" customHeight="1" x14ac:dyDescent="0.7">
      <c r="A47" s="625"/>
      <c r="B47" s="627"/>
      <c r="C47" s="692"/>
      <c r="D47" s="674"/>
      <c r="E47" s="692"/>
      <c r="F47" s="676"/>
      <c r="G47" s="678"/>
      <c r="H47" s="304">
        <f>E46</f>
        <v>15225</v>
      </c>
      <c r="I47" s="303" t="s">
        <v>12</v>
      </c>
      <c r="J47" s="304">
        <f>H47</f>
        <v>15225</v>
      </c>
      <c r="K47" s="303" t="s">
        <v>12</v>
      </c>
      <c r="L47" s="690"/>
      <c r="M47" s="305" t="s">
        <v>14</v>
      </c>
      <c r="N47" s="305">
        <v>1</v>
      </c>
      <c r="O47" s="296" t="s">
        <v>19</v>
      </c>
      <c r="P47" s="298">
        <v>2567</v>
      </c>
    </row>
    <row r="48" spans="1:16" ht="22.2" customHeight="1" x14ac:dyDescent="0.7">
      <c r="A48" s="624">
        <v>21</v>
      </c>
      <c r="B48" s="626" t="s">
        <v>351</v>
      </c>
      <c r="C48" s="691">
        <v>18000</v>
      </c>
      <c r="D48" s="673" t="s">
        <v>12</v>
      </c>
      <c r="E48" s="691">
        <f>C48</f>
        <v>18000</v>
      </c>
      <c r="F48" s="675" t="s">
        <v>12</v>
      </c>
      <c r="G48" s="677" t="s">
        <v>13</v>
      </c>
      <c r="H48" s="619" t="s">
        <v>352</v>
      </c>
      <c r="I48" s="620"/>
      <c r="J48" s="619" t="s">
        <v>352</v>
      </c>
      <c r="K48" s="620"/>
      <c r="L48" s="689" t="s">
        <v>405</v>
      </c>
      <c r="M48" s="679" t="s">
        <v>300</v>
      </c>
      <c r="N48" s="680"/>
      <c r="O48" s="296">
        <v>10</v>
      </c>
      <c r="P48" s="298">
        <v>2568</v>
      </c>
    </row>
    <row r="49" spans="1:16" ht="22.2" customHeight="1" x14ac:dyDescent="0.7">
      <c r="A49" s="625"/>
      <c r="B49" s="627"/>
      <c r="C49" s="692"/>
      <c r="D49" s="674"/>
      <c r="E49" s="692"/>
      <c r="F49" s="676"/>
      <c r="G49" s="678"/>
      <c r="H49" s="304">
        <f>E48</f>
        <v>18000</v>
      </c>
      <c r="I49" s="303" t="s">
        <v>12</v>
      </c>
      <c r="J49" s="304">
        <f>H49</f>
        <v>18000</v>
      </c>
      <c r="K49" s="303" t="s">
        <v>12</v>
      </c>
      <c r="L49" s="690"/>
      <c r="M49" s="305" t="s">
        <v>14</v>
      </c>
      <c r="N49" s="305">
        <v>1</v>
      </c>
      <c r="O49" s="296" t="s">
        <v>19</v>
      </c>
      <c r="P49" s="298">
        <v>2567</v>
      </c>
    </row>
    <row r="50" spans="1:16" ht="22.2" customHeight="1" x14ac:dyDescent="0.7">
      <c r="A50" s="624">
        <v>22</v>
      </c>
      <c r="B50" s="626" t="s">
        <v>351</v>
      </c>
      <c r="C50" s="691">
        <v>18000</v>
      </c>
      <c r="D50" s="673" t="s">
        <v>12</v>
      </c>
      <c r="E50" s="691">
        <f>C50</f>
        <v>18000</v>
      </c>
      <c r="F50" s="675" t="s">
        <v>12</v>
      </c>
      <c r="G50" s="677" t="s">
        <v>13</v>
      </c>
      <c r="H50" s="619" t="s">
        <v>353</v>
      </c>
      <c r="I50" s="620"/>
      <c r="J50" s="619" t="s">
        <v>353</v>
      </c>
      <c r="K50" s="620"/>
      <c r="L50" s="689" t="s">
        <v>406</v>
      </c>
      <c r="M50" s="679" t="s">
        <v>300</v>
      </c>
      <c r="N50" s="680"/>
      <c r="O50" s="296">
        <v>11</v>
      </c>
      <c r="P50" s="298">
        <v>2568</v>
      </c>
    </row>
    <row r="51" spans="1:16" ht="22.2" customHeight="1" x14ac:dyDescent="0.7">
      <c r="A51" s="625"/>
      <c r="B51" s="627"/>
      <c r="C51" s="692"/>
      <c r="D51" s="674"/>
      <c r="E51" s="692"/>
      <c r="F51" s="676"/>
      <c r="G51" s="678"/>
      <c r="H51" s="304">
        <f>E50</f>
        <v>18000</v>
      </c>
      <c r="I51" s="303" t="s">
        <v>12</v>
      </c>
      <c r="J51" s="304">
        <f>H51</f>
        <v>18000</v>
      </c>
      <c r="K51" s="303" t="s">
        <v>12</v>
      </c>
      <c r="L51" s="690"/>
      <c r="M51" s="305" t="s">
        <v>14</v>
      </c>
      <c r="N51" s="305">
        <v>1</v>
      </c>
      <c r="O51" s="296" t="s">
        <v>19</v>
      </c>
      <c r="P51" s="298">
        <v>2567</v>
      </c>
    </row>
    <row r="52" spans="1:16" ht="22.2" customHeight="1" x14ac:dyDescent="0.7">
      <c r="A52" s="624">
        <v>23</v>
      </c>
      <c r="B52" s="626" t="s">
        <v>351</v>
      </c>
      <c r="C52" s="691">
        <v>18260.650000000001</v>
      </c>
      <c r="D52" s="673" t="s">
        <v>12</v>
      </c>
      <c r="E52" s="691">
        <f>C52</f>
        <v>18260.650000000001</v>
      </c>
      <c r="F52" s="675" t="s">
        <v>12</v>
      </c>
      <c r="G52" s="677" t="s">
        <v>13</v>
      </c>
      <c r="H52" s="619" t="s">
        <v>354</v>
      </c>
      <c r="I52" s="620"/>
      <c r="J52" s="619" t="s">
        <v>354</v>
      </c>
      <c r="K52" s="620"/>
      <c r="L52" s="689" t="s">
        <v>407</v>
      </c>
      <c r="M52" s="679" t="s">
        <v>300</v>
      </c>
      <c r="N52" s="680"/>
      <c r="O52" s="296">
        <v>12</v>
      </c>
      <c r="P52" s="298">
        <v>2568</v>
      </c>
    </row>
    <row r="53" spans="1:16" ht="22.2" customHeight="1" x14ac:dyDescent="0.7">
      <c r="A53" s="625"/>
      <c r="B53" s="627"/>
      <c r="C53" s="692"/>
      <c r="D53" s="674"/>
      <c r="E53" s="692"/>
      <c r="F53" s="676"/>
      <c r="G53" s="678"/>
      <c r="H53" s="304">
        <f>E52</f>
        <v>18260.650000000001</v>
      </c>
      <c r="I53" s="303" t="s">
        <v>12</v>
      </c>
      <c r="J53" s="304">
        <f>H53</f>
        <v>18260.650000000001</v>
      </c>
      <c r="K53" s="303" t="s">
        <v>12</v>
      </c>
      <c r="L53" s="690"/>
      <c r="M53" s="305" t="s">
        <v>14</v>
      </c>
      <c r="N53" s="305">
        <v>1</v>
      </c>
      <c r="O53" s="296" t="s">
        <v>19</v>
      </c>
      <c r="P53" s="298">
        <v>2567</v>
      </c>
    </row>
    <row r="54" spans="1:16" ht="22.2" customHeight="1" x14ac:dyDescent="0.7">
      <c r="A54" s="624">
        <v>24</v>
      </c>
      <c r="B54" s="626" t="s">
        <v>351</v>
      </c>
      <c r="C54" s="691">
        <v>18260.650000000001</v>
      </c>
      <c r="D54" s="673" t="s">
        <v>12</v>
      </c>
      <c r="E54" s="691">
        <f>C54</f>
        <v>18260.650000000001</v>
      </c>
      <c r="F54" s="675" t="s">
        <v>12</v>
      </c>
      <c r="G54" s="677" t="s">
        <v>13</v>
      </c>
      <c r="H54" s="619" t="s">
        <v>355</v>
      </c>
      <c r="I54" s="620"/>
      <c r="J54" s="619" t="s">
        <v>355</v>
      </c>
      <c r="K54" s="620"/>
      <c r="L54" s="689" t="s">
        <v>408</v>
      </c>
      <c r="M54" s="679" t="s">
        <v>300</v>
      </c>
      <c r="N54" s="680"/>
      <c r="O54" s="296">
        <v>13</v>
      </c>
      <c r="P54" s="298">
        <v>2568</v>
      </c>
    </row>
    <row r="55" spans="1:16" ht="22.2" customHeight="1" x14ac:dyDescent="0.7">
      <c r="A55" s="625"/>
      <c r="B55" s="627"/>
      <c r="C55" s="692"/>
      <c r="D55" s="674"/>
      <c r="E55" s="692"/>
      <c r="F55" s="676"/>
      <c r="G55" s="678"/>
      <c r="H55" s="304">
        <f>E54</f>
        <v>18260.650000000001</v>
      </c>
      <c r="I55" s="303" t="s">
        <v>12</v>
      </c>
      <c r="J55" s="304">
        <f>H55</f>
        <v>18260.650000000001</v>
      </c>
      <c r="K55" s="303" t="s">
        <v>12</v>
      </c>
      <c r="L55" s="690"/>
      <c r="M55" s="305" t="s">
        <v>14</v>
      </c>
      <c r="N55" s="305">
        <v>1</v>
      </c>
      <c r="O55" s="296" t="s">
        <v>19</v>
      </c>
      <c r="P55" s="298">
        <v>2567</v>
      </c>
    </row>
    <row r="56" spans="1:16" ht="22.2" customHeight="1" x14ac:dyDescent="0.7">
      <c r="A56" s="624">
        <v>25</v>
      </c>
      <c r="B56" s="626" t="s">
        <v>356</v>
      </c>
      <c r="C56" s="691">
        <v>18172.86</v>
      </c>
      <c r="D56" s="673" t="s">
        <v>12</v>
      </c>
      <c r="E56" s="691">
        <f>C56</f>
        <v>18172.86</v>
      </c>
      <c r="F56" s="675" t="s">
        <v>12</v>
      </c>
      <c r="G56" s="677" t="s">
        <v>13</v>
      </c>
      <c r="H56" s="619" t="s">
        <v>357</v>
      </c>
      <c r="I56" s="620"/>
      <c r="J56" s="619" t="s">
        <v>357</v>
      </c>
      <c r="K56" s="620"/>
      <c r="L56" s="689" t="s">
        <v>409</v>
      </c>
      <c r="M56" s="679" t="s">
        <v>300</v>
      </c>
      <c r="N56" s="680"/>
      <c r="O56" s="296">
        <v>14</v>
      </c>
      <c r="P56" s="298">
        <v>2568</v>
      </c>
    </row>
    <row r="57" spans="1:16" ht="22.2" customHeight="1" x14ac:dyDescent="0.7">
      <c r="A57" s="625"/>
      <c r="B57" s="627"/>
      <c r="C57" s="692"/>
      <c r="D57" s="674"/>
      <c r="E57" s="692"/>
      <c r="F57" s="676"/>
      <c r="G57" s="678"/>
      <c r="H57" s="304">
        <f>E56</f>
        <v>18172.86</v>
      </c>
      <c r="I57" s="303" t="s">
        <v>12</v>
      </c>
      <c r="J57" s="304">
        <f>H57</f>
        <v>18172.86</v>
      </c>
      <c r="K57" s="303" t="s">
        <v>12</v>
      </c>
      <c r="L57" s="690"/>
      <c r="M57" s="305" t="s">
        <v>14</v>
      </c>
      <c r="N57" s="305">
        <v>1</v>
      </c>
      <c r="O57" s="296" t="s">
        <v>19</v>
      </c>
      <c r="P57" s="298">
        <v>2567</v>
      </c>
    </row>
    <row r="58" spans="1:16" ht="22.2" customHeight="1" x14ac:dyDescent="0.7">
      <c r="A58" s="624">
        <v>26</v>
      </c>
      <c r="B58" s="626" t="s">
        <v>351</v>
      </c>
      <c r="C58" s="691">
        <v>17212.580000000002</v>
      </c>
      <c r="D58" s="673" t="s">
        <v>12</v>
      </c>
      <c r="E58" s="691">
        <f>C58</f>
        <v>17212.580000000002</v>
      </c>
      <c r="F58" s="675" t="s">
        <v>12</v>
      </c>
      <c r="G58" s="677" t="s">
        <v>13</v>
      </c>
      <c r="H58" s="619" t="s">
        <v>358</v>
      </c>
      <c r="I58" s="620"/>
      <c r="J58" s="619" t="s">
        <v>358</v>
      </c>
      <c r="K58" s="620"/>
      <c r="L58" s="689" t="s">
        <v>410</v>
      </c>
      <c r="M58" s="679" t="s">
        <v>300</v>
      </c>
      <c r="N58" s="680"/>
      <c r="O58" s="296">
        <v>15</v>
      </c>
      <c r="P58" s="298">
        <v>2568</v>
      </c>
    </row>
    <row r="59" spans="1:16" ht="22.2" customHeight="1" x14ac:dyDescent="0.7">
      <c r="A59" s="625"/>
      <c r="B59" s="627"/>
      <c r="C59" s="692"/>
      <c r="D59" s="674"/>
      <c r="E59" s="692"/>
      <c r="F59" s="676"/>
      <c r="G59" s="678"/>
      <c r="H59" s="304">
        <f>E58</f>
        <v>17212.580000000002</v>
      </c>
      <c r="I59" s="303" t="s">
        <v>12</v>
      </c>
      <c r="J59" s="304">
        <f>H59</f>
        <v>17212.580000000002</v>
      </c>
      <c r="K59" s="303" t="s">
        <v>12</v>
      </c>
      <c r="L59" s="690"/>
      <c r="M59" s="305" t="s">
        <v>14</v>
      </c>
      <c r="N59" s="305">
        <v>1</v>
      </c>
      <c r="O59" s="296" t="s">
        <v>19</v>
      </c>
      <c r="P59" s="298">
        <v>2567</v>
      </c>
    </row>
    <row r="60" spans="1:16" ht="22.2" customHeight="1" x14ac:dyDescent="0.7">
      <c r="A60" s="624">
        <v>27</v>
      </c>
      <c r="B60" s="626" t="s">
        <v>351</v>
      </c>
      <c r="C60" s="691">
        <v>14879.03</v>
      </c>
      <c r="D60" s="673" t="s">
        <v>12</v>
      </c>
      <c r="E60" s="691">
        <f>C60</f>
        <v>14879.03</v>
      </c>
      <c r="F60" s="675" t="s">
        <v>12</v>
      </c>
      <c r="G60" s="677" t="s">
        <v>13</v>
      </c>
      <c r="H60" s="619" t="s">
        <v>359</v>
      </c>
      <c r="I60" s="620"/>
      <c r="J60" s="619" t="s">
        <v>359</v>
      </c>
      <c r="K60" s="620"/>
      <c r="L60" s="689" t="s">
        <v>411</v>
      </c>
      <c r="M60" s="679" t="s">
        <v>300</v>
      </c>
      <c r="N60" s="680"/>
      <c r="O60" s="296">
        <v>16</v>
      </c>
      <c r="P60" s="298">
        <v>2568</v>
      </c>
    </row>
    <row r="61" spans="1:16" ht="22.2" customHeight="1" x14ac:dyDescent="0.7">
      <c r="A61" s="625"/>
      <c r="B61" s="627"/>
      <c r="C61" s="692"/>
      <c r="D61" s="674"/>
      <c r="E61" s="692"/>
      <c r="F61" s="676"/>
      <c r="G61" s="678"/>
      <c r="H61" s="304">
        <f>E60</f>
        <v>14879.03</v>
      </c>
      <c r="I61" s="303" t="s">
        <v>12</v>
      </c>
      <c r="J61" s="304">
        <f>H61</f>
        <v>14879.03</v>
      </c>
      <c r="K61" s="303" t="s">
        <v>12</v>
      </c>
      <c r="L61" s="690"/>
      <c r="M61" s="305" t="s">
        <v>14</v>
      </c>
      <c r="N61" s="305">
        <v>1</v>
      </c>
      <c r="O61" s="296" t="s">
        <v>19</v>
      </c>
      <c r="P61" s="298">
        <v>2567</v>
      </c>
    </row>
    <row r="62" spans="1:16" ht="22.2" customHeight="1" x14ac:dyDescent="0.7">
      <c r="A62" s="624">
        <v>28</v>
      </c>
      <c r="B62" s="626" t="s">
        <v>360</v>
      </c>
      <c r="C62" s="691">
        <v>24637.599999999999</v>
      </c>
      <c r="D62" s="673" t="s">
        <v>12</v>
      </c>
      <c r="E62" s="691">
        <f>C62</f>
        <v>24637.599999999999</v>
      </c>
      <c r="F62" s="675" t="s">
        <v>12</v>
      </c>
      <c r="G62" s="677" t="s">
        <v>13</v>
      </c>
      <c r="H62" s="619" t="s">
        <v>361</v>
      </c>
      <c r="I62" s="620"/>
      <c r="J62" s="619" t="s">
        <v>361</v>
      </c>
      <c r="K62" s="620"/>
      <c r="L62" s="689" t="s">
        <v>412</v>
      </c>
      <c r="M62" s="679" t="s">
        <v>300</v>
      </c>
      <c r="N62" s="680"/>
      <c r="O62" s="296">
        <v>17</v>
      </c>
      <c r="P62" s="298">
        <v>2568</v>
      </c>
    </row>
    <row r="63" spans="1:16" ht="22.2" customHeight="1" x14ac:dyDescent="0.7">
      <c r="A63" s="625"/>
      <c r="B63" s="627"/>
      <c r="C63" s="692"/>
      <c r="D63" s="674"/>
      <c r="E63" s="692"/>
      <c r="F63" s="676"/>
      <c r="G63" s="678"/>
      <c r="H63" s="304">
        <f>E62</f>
        <v>24637.599999999999</v>
      </c>
      <c r="I63" s="303" t="s">
        <v>12</v>
      </c>
      <c r="J63" s="304">
        <f>H63</f>
        <v>24637.599999999999</v>
      </c>
      <c r="K63" s="303" t="s">
        <v>12</v>
      </c>
      <c r="L63" s="690"/>
      <c r="M63" s="305" t="s">
        <v>14</v>
      </c>
      <c r="N63" s="305">
        <v>1</v>
      </c>
      <c r="O63" s="296" t="s">
        <v>19</v>
      </c>
      <c r="P63" s="298">
        <v>2567</v>
      </c>
    </row>
    <row r="64" spans="1:16" ht="22.2" customHeight="1" x14ac:dyDescent="0.7">
      <c r="A64" s="624">
        <v>29</v>
      </c>
      <c r="B64" s="626" t="s">
        <v>360</v>
      </c>
      <c r="C64" s="691">
        <v>15759</v>
      </c>
      <c r="D64" s="673" t="s">
        <v>12</v>
      </c>
      <c r="E64" s="691">
        <f>C64</f>
        <v>15759</v>
      </c>
      <c r="F64" s="675" t="s">
        <v>12</v>
      </c>
      <c r="G64" s="677" t="s">
        <v>13</v>
      </c>
      <c r="H64" s="619" t="s">
        <v>362</v>
      </c>
      <c r="I64" s="620"/>
      <c r="J64" s="619" t="s">
        <v>362</v>
      </c>
      <c r="K64" s="620"/>
      <c r="L64" s="689" t="s">
        <v>413</v>
      </c>
      <c r="M64" s="679" t="s">
        <v>300</v>
      </c>
      <c r="N64" s="680"/>
      <c r="O64" s="296">
        <v>18</v>
      </c>
      <c r="P64" s="298">
        <v>2568</v>
      </c>
    </row>
    <row r="65" spans="1:16" ht="22.2" customHeight="1" x14ac:dyDescent="0.7">
      <c r="A65" s="625"/>
      <c r="B65" s="627"/>
      <c r="C65" s="692"/>
      <c r="D65" s="674"/>
      <c r="E65" s="692"/>
      <c r="F65" s="676"/>
      <c r="G65" s="678"/>
      <c r="H65" s="304">
        <f>E64</f>
        <v>15759</v>
      </c>
      <c r="I65" s="303" t="s">
        <v>12</v>
      </c>
      <c r="J65" s="304">
        <f>E64</f>
        <v>15759</v>
      </c>
      <c r="K65" s="303" t="s">
        <v>12</v>
      </c>
      <c r="L65" s="690"/>
      <c r="M65" s="305" t="s">
        <v>14</v>
      </c>
      <c r="N65" s="305">
        <v>1</v>
      </c>
      <c r="O65" s="296" t="s">
        <v>19</v>
      </c>
      <c r="P65" s="298">
        <v>2567</v>
      </c>
    </row>
    <row r="66" spans="1:16" ht="22.2" customHeight="1" x14ac:dyDescent="0.7">
      <c r="A66" s="624">
        <v>30</v>
      </c>
      <c r="B66" s="626" t="s">
        <v>363</v>
      </c>
      <c r="C66" s="691">
        <v>15952</v>
      </c>
      <c r="D66" s="673" t="s">
        <v>12</v>
      </c>
      <c r="E66" s="691">
        <f>C66</f>
        <v>15952</v>
      </c>
      <c r="F66" s="675" t="s">
        <v>12</v>
      </c>
      <c r="G66" s="677" t="s">
        <v>13</v>
      </c>
      <c r="H66" s="619" t="s">
        <v>364</v>
      </c>
      <c r="I66" s="620"/>
      <c r="J66" s="619" t="s">
        <v>364</v>
      </c>
      <c r="K66" s="620"/>
      <c r="L66" s="689" t="s">
        <v>414</v>
      </c>
      <c r="M66" s="679" t="s">
        <v>300</v>
      </c>
      <c r="N66" s="680"/>
      <c r="O66" s="296">
        <v>429</v>
      </c>
      <c r="P66" s="298">
        <v>2568</v>
      </c>
    </row>
    <row r="67" spans="1:16" ht="22.2" customHeight="1" x14ac:dyDescent="0.7">
      <c r="A67" s="625"/>
      <c r="B67" s="627"/>
      <c r="C67" s="692"/>
      <c r="D67" s="674"/>
      <c r="E67" s="692"/>
      <c r="F67" s="676"/>
      <c r="G67" s="678"/>
      <c r="H67" s="304">
        <f>E66</f>
        <v>15952</v>
      </c>
      <c r="I67" s="303" t="s">
        <v>12</v>
      </c>
      <c r="J67" s="304">
        <f>H67</f>
        <v>15952</v>
      </c>
      <c r="K67" s="303" t="s">
        <v>12</v>
      </c>
      <c r="L67" s="690"/>
      <c r="M67" s="305" t="s">
        <v>14</v>
      </c>
      <c r="N67" s="305">
        <v>1</v>
      </c>
      <c r="O67" s="296" t="s">
        <v>19</v>
      </c>
      <c r="P67" s="298">
        <v>2567</v>
      </c>
    </row>
    <row r="68" spans="1:16" ht="22.2" customHeight="1" x14ac:dyDescent="0.7">
      <c r="A68" s="624">
        <v>31</v>
      </c>
      <c r="B68" s="626" t="s">
        <v>363</v>
      </c>
      <c r="C68" s="691">
        <v>13656.19</v>
      </c>
      <c r="D68" s="673" t="s">
        <v>12</v>
      </c>
      <c r="E68" s="691">
        <f>C68</f>
        <v>13656.19</v>
      </c>
      <c r="F68" s="675" t="s">
        <v>12</v>
      </c>
      <c r="G68" s="677" t="s">
        <v>13</v>
      </c>
      <c r="H68" s="619" t="s">
        <v>365</v>
      </c>
      <c r="I68" s="620"/>
      <c r="J68" s="619" t="s">
        <v>365</v>
      </c>
      <c r="K68" s="620"/>
      <c r="L68" s="689" t="s">
        <v>415</v>
      </c>
      <c r="M68" s="679" t="s">
        <v>300</v>
      </c>
      <c r="N68" s="680"/>
      <c r="O68" s="296">
        <v>430</v>
      </c>
      <c r="P68" s="298">
        <v>2568</v>
      </c>
    </row>
    <row r="69" spans="1:16" ht="22.2" customHeight="1" x14ac:dyDescent="0.7">
      <c r="A69" s="625"/>
      <c r="B69" s="627"/>
      <c r="C69" s="692"/>
      <c r="D69" s="674"/>
      <c r="E69" s="692"/>
      <c r="F69" s="676"/>
      <c r="G69" s="678"/>
      <c r="H69" s="304">
        <f>E68</f>
        <v>13656.19</v>
      </c>
      <c r="I69" s="303" t="s">
        <v>12</v>
      </c>
      <c r="J69" s="304">
        <f>H69</f>
        <v>13656.19</v>
      </c>
      <c r="K69" s="303" t="s">
        <v>12</v>
      </c>
      <c r="L69" s="690"/>
      <c r="M69" s="305" t="s">
        <v>14</v>
      </c>
      <c r="N69" s="305">
        <v>1</v>
      </c>
      <c r="O69" s="296" t="s">
        <v>19</v>
      </c>
      <c r="P69" s="298">
        <v>2567</v>
      </c>
    </row>
    <row r="70" spans="1:16" ht="22.2" customHeight="1" x14ac:dyDescent="0.7">
      <c r="A70" s="624">
        <v>32</v>
      </c>
      <c r="B70" s="626" t="s">
        <v>363</v>
      </c>
      <c r="C70" s="691">
        <v>14173</v>
      </c>
      <c r="D70" s="673" t="s">
        <v>12</v>
      </c>
      <c r="E70" s="691">
        <f>C70</f>
        <v>14173</v>
      </c>
      <c r="F70" s="675" t="s">
        <v>12</v>
      </c>
      <c r="G70" s="677" t="s">
        <v>13</v>
      </c>
      <c r="H70" s="619" t="s">
        <v>366</v>
      </c>
      <c r="I70" s="620"/>
      <c r="J70" s="619" t="s">
        <v>366</v>
      </c>
      <c r="K70" s="620"/>
      <c r="L70" s="689" t="s">
        <v>416</v>
      </c>
      <c r="M70" s="679" t="s">
        <v>300</v>
      </c>
      <c r="N70" s="680"/>
      <c r="O70" s="296">
        <v>431</v>
      </c>
      <c r="P70" s="298">
        <v>2568</v>
      </c>
    </row>
    <row r="71" spans="1:16" ht="22.2" customHeight="1" x14ac:dyDescent="0.7">
      <c r="A71" s="625"/>
      <c r="B71" s="627"/>
      <c r="C71" s="692"/>
      <c r="D71" s="674"/>
      <c r="E71" s="692"/>
      <c r="F71" s="676"/>
      <c r="G71" s="678"/>
      <c r="H71" s="304">
        <f>E70</f>
        <v>14173</v>
      </c>
      <c r="I71" s="303" t="s">
        <v>12</v>
      </c>
      <c r="J71" s="304">
        <f>H71</f>
        <v>14173</v>
      </c>
      <c r="K71" s="303" t="s">
        <v>12</v>
      </c>
      <c r="L71" s="690"/>
      <c r="M71" s="305" t="s">
        <v>14</v>
      </c>
      <c r="N71" s="305">
        <v>1</v>
      </c>
      <c r="O71" s="296" t="s">
        <v>19</v>
      </c>
      <c r="P71" s="298">
        <v>2567</v>
      </c>
    </row>
    <row r="72" spans="1:16" ht="22.2" customHeight="1" x14ac:dyDescent="0.7">
      <c r="A72" s="624">
        <v>33</v>
      </c>
      <c r="B72" s="626" t="s">
        <v>368</v>
      </c>
      <c r="C72" s="691">
        <v>13880</v>
      </c>
      <c r="D72" s="673" t="s">
        <v>12</v>
      </c>
      <c r="E72" s="691">
        <f>C72</f>
        <v>13880</v>
      </c>
      <c r="F72" s="675" t="s">
        <v>12</v>
      </c>
      <c r="G72" s="677" t="s">
        <v>13</v>
      </c>
      <c r="H72" s="619" t="s">
        <v>367</v>
      </c>
      <c r="I72" s="620"/>
      <c r="J72" s="619" t="s">
        <v>367</v>
      </c>
      <c r="K72" s="620"/>
      <c r="L72" s="689" t="s">
        <v>417</v>
      </c>
      <c r="M72" s="679" t="s">
        <v>300</v>
      </c>
      <c r="N72" s="680"/>
      <c r="O72" s="296">
        <v>432</v>
      </c>
      <c r="P72" s="298">
        <v>2568</v>
      </c>
    </row>
    <row r="73" spans="1:16" ht="22.2" customHeight="1" x14ac:dyDescent="0.7">
      <c r="A73" s="625"/>
      <c r="B73" s="627"/>
      <c r="C73" s="692"/>
      <c r="D73" s="674"/>
      <c r="E73" s="692"/>
      <c r="F73" s="676"/>
      <c r="G73" s="678"/>
      <c r="H73" s="304">
        <f>E72</f>
        <v>13880</v>
      </c>
      <c r="I73" s="303" t="s">
        <v>12</v>
      </c>
      <c r="J73" s="304">
        <f>H73</f>
        <v>13880</v>
      </c>
      <c r="K73" s="303" t="s">
        <v>12</v>
      </c>
      <c r="L73" s="690"/>
      <c r="M73" s="305" t="s">
        <v>14</v>
      </c>
      <c r="N73" s="305">
        <v>1</v>
      </c>
      <c r="O73" s="296" t="s">
        <v>19</v>
      </c>
      <c r="P73" s="298">
        <v>2567</v>
      </c>
    </row>
    <row r="74" spans="1:16" ht="22.2" customHeight="1" x14ac:dyDescent="0.7">
      <c r="A74" s="624">
        <v>34</v>
      </c>
      <c r="B74" s="626" t="s">
        <v>368</v>
      </c>
      <c r="C74" s="691">
        <v>13147</v>
      </c>
      <c r="D74" s="673" t="s">
        <v>12</v>
      </c>
      <c r="E74" s="691">
        <f>C74</f>
        <v>13147</v>
      </c>
      <c r="F74" s="675" t="s">
        <v>12</v>
      </c>
      <c r="G74" s="677" t="s">
        <v>13</v>
      </c>
      <c r="H74" s="619" t="s">
        <v>369</v>
      </c>
      <c r="I74" s="620"/>
      <c r="J74" s="619" t="s">
        <v>369</v>
      </c>
      <c r="K74" s="620"/>
      <c r="L74" s="689" t="s">
        <v>418</v>
      </c>
      <c r="M74" s="679" t="s">
        <v>300</v>
      </c>
      <c r="N74" s="680"/>
      <c r="O74" s="296">
        <v>433</v>
      </c>
      <c r="P74" s="298">
        <v>2568</v>
      </c>
    </row>
    <row r="75" spans="1:16" ht="22.2" customHeight="1" x14ac:dyDescent="0.7">
      <c r="A75" s="625"/>
      <c r="B75" s="627"/>
      <c r="C75" s="692"/>
      <c r="D75" s="674"/>
      <c r="E75" s="692"/>
      <c r="F75" s="676"/>
      <c r="G75" s="678"/>
      <c r="H75" s="304">
        <f>E74</f>
        <v>13147</v>
      </c>
      <c r="I75" s="303" t="s">
        <v>12</v>
      </c>
      <c r="J75" s="304">
        <f>H75</f>
        <v>13147</v>
      </c>
      <c r="K75" s="303" t="s">
        <v>12</v>
      </c>
      <c r="L75" s="690"/>
      <c r="M75" s="305" t="s">
        <v>14</v>
      </c>
      <c r="N75" s="305">
        <v>1</v>
      </c>
      <c r="O75" s="296" t="s">
        <v>19</v>
      </c>
      <c r="P75" s="298">
        <v>2567</v>
      </c>
    </row>
    <row r="76" spans="1:16" ht="22.2" customHeight="1" x14ac:dyDescent="0.7">
      <c r="A76" s="624">
        <v>35</v>
      </c>
      <c r="B76" s="626" t="s">
        <v>368</v>
      </c>
      <c r="C76" s="691">
        <v>11177</v>
      </c>
      <c r="D76" s="673" t="s">
        <v>12</v>
      </c>
      <c r="E76" s="691">
        <f>C76</f>
        <v>11177</v>
      </c>
      <c r="F76" s="675" t="s">
        <v>12</v>
      </c>
      <c r="G76" s="677" t="s">
        <v>13</v>
      </c>
      <c r="H76" s="619" t="s">
        <v>370</v>
      </c>
      <c r="I76" s="620"/>
      <c r="J76" s="619" t="s">
        <v>370</v>
      </c>
      <c r="K76" s="620"/>
      <c r="L76" s="689" t="s">
        <v>419</v>
      </c>
      <c r="M76" s="679" t="s">
        <v>300</v>
      </c>
      <c r="N76" s="680"/>
      <c r="O76" s="296">
        <v>434</v>
      </c>
      <c r="P76" s="298">
        <v>2568</v>
      </c>
    </row>
    <row r="77" spans="1:16" ht="22.2" customHeight="1" x14ac:dyDescent="0.7">
      <c r="A77" s="625"/>
      <c r="B77" s="627"/>
      <c r="C77" s="692"/>
      <c r="D77" s="674"/>
      <c r="E77" s="692"/>
      <c r="F77" s="676"/>
      <c r="G77" s="678"/>
      <c r="H77" s="304">
        <f>E76</f>
        <v>11177</v>
      </c>
      <c r="I77" s="303" t="s">
        <v>12</v>
      </c>
      <c r="J77" s="304">
        <f>H77</f>
        <v>11177</v>
      </c>
      <c r="K77" s="303" t="s">
        <v>12</v>
      </c>
      <c r="L77" s="690"/>
      <c r="M77" s="305" t="s">
        <v>14</v>
      </c>
      <c r="N77" s="305">
        <v>1</v>
      </c>
      <c r="O77" s="296" t="s">
        <v>19</v>
      </c>
      <c r="P77" s="298">
        <v>2567</v>
      </c>
    </row>
    <row r="78" spans="1:16" ht="22.2" customHeight="1" x14ac:dyDescent="0.7">
      <c r="A78" s="624">
        <v>36</v>
      </c>
      <c r="B78" s="626" t="s">
        <v>371</v>
      </c>
      <c r="C78" s="691">
        <v>14093</v>
      </c>
      <c r="D78" s="673" t="s">
        <v>12</v>
      </c>
      <c r="E78" s="691">
        <f>C78</f>
        <v>14093</v>
      </c>
      <c r="F78" s="675" t="s">
        <v>12</v>
      </c>
      <c r="G78" s="677" t="s">
        <v>13</v>
      </c>
      <c r="H78" s="619" t="s">
        <v>372</v>
      </c>
      <c r="I78" s="620"/>
      <c r="J78" s="619" t="s">
        <v>372</v>
      </c>
      <c r="K78" s="620"/>
      <c r="L78" s="689" t="s">
        <v>420</v>
      </c>
      <c r="M78" s="679" t="s">
        <v>300</v>
      </c>
      <c r="N78" s="680"/>
      <c r="O78" s="296">
        <v>435</v>
      </c>
      <c r="P78" s="298">
        <v>2568</v>
      </c>
    </row>
    <row r="79" spans="1:16" ht="22.2" customHeight="1" x14ac:dyDescent="0.7">
      <c r="A79" s="625"/>
      <c r="B79" s="627"/>
      <c r="C79" s="692"/>
      <c r="D79" s="674"/>
      <c r="E79" s="692"/>
      <c r="F79" s="676"/>
      <c r="G79" s="678"/>
      <c r="H79" s="304">
        <f>E78</f>
        <v>14093</v>
      </c>
      <c r="I79" s="303" t="s">
        <v>12</v>
      </c>
      <c r="J79" s="304">
        <f>H79</f>
        <v>14093</v>
      </c>
      <c r="K79" s="303" t="s">
        <v>12</v>
      </c>
      <c r="L79" s="690"/>
      <c r="M79" s="305" t="s">
        <v>14</v>
      </c>
      <c r="N79" s="305">
        <v>1</v>
      </c>
      <c r="O79" s="296" t="s">
        <v>19</v>
      </c>
      <c r="P79" s="298">
        <v>2567</v>
      </c>
    </row>
    <row r="80" spans="1:16" ht="22.2" customHeight="1" x14ac:dyDescent="0.7">
      <c r="A80" s="624">
        <v>37</v>
      </c>
      <c r="B80" s="626" t="s">
        <v>374</v>
      </c>
      <c r="C80" s="691">
        <v>13684</v>
      </c>
      <c r="D80" s="673" t="s">
        <v>12</v>
      </c>
      <c r="E80" s="691">
        <f>C80</f>
        <v>13684</v>
      </c>
      <c r="F80" s="675" t="s">
        <v>12</v>
      </c>
      <c r="G80" s="677" t="s">
        <v>13</v>
      </c>
      <c r="H80" s="619" t="s">
        <v>373</v>
      </c>
      <c r="I80" s="620"/>
      <c r="J80" s="619" t="s">
        <v>373</v>
      </c>
      <c r="K80" s="620"/>
      <c r="L80" s="689" t="s">
        <v>421</v>
      </c>
      <c r="M80" s="679" t="s">
        <v>300</v>
      </c>
      <c r="N80" s="680"/>
      <c r="O80" s="296">
        <v>436</v>
      </c>
      <c r="P80" s="298">
        <v>2568</v>
      </c>
    </row>
    <row r="81" spans="1:16" ht="22.2" customHeight="1" x14ac:dyDescent="0.7">
      <c r="A81" s="625"/>
      <c r="B81" s="627"/>
      <c r="C81" s="692"/>
      <c r="D81" s="674"/>
      <c r="E81" s="692"/>
      <c r="F81" s="676"/>
      <c r="G81" s="678"/>
      <c r="H81" s="304">
        <f>E80</f>
        <v>13684</v>
      </c>
      <c r="I81" s="303" t="s">
        <v>12</v>
      </c>
      <c r="J81" s="304">
        <f>H81</f>
        <v>13684</v>
      </c>
      <c r="K81" s="303" t="s">
        <v>12</v>
      </c>
      <c r="L81" s="690"/>
      <c r="M81" s="305" t="s">
        <v>14</v>
      </c>
      <c r="N81" s="305">
        <v>1</v>
      </c>
      <c r="O81" s="296" t="s">
        <v>19</v>
      </c>
      <c r="P81" s="298">
        <v>2567</v>
      </c>
    </row>
    <row r="82" spans="1:16" ht="22.2" customHeight="1" x14ac:dyDescent="0.7">
      <c r="A82" s="624">
        <v>38</v>
      </c>
      <c r="B82" s="626" t="s">
        <v>368</v>
      </c>
      <c r="C82" s="691">
        <v>13285</v>
      </c>
      <c r="D82" s="673" t="s">
        <v>12</v>
      </c>
      <c r="E82" s="691">
        <f>C82</f>
        <v>13285</v>
      </c>
      <c r="F82" s="675" t="s">
        <v>12</v>
      </c>
      <c r="G82" s="677" t="s">
        <v>13</v>
      </c>
      <c r="H82" s="619" t="s">
        <v>375</v>
      </c>
      <c r="I82" s="620"/>
      <c r="J82" s="619" t="s">
        <v>375</v>
      </c>
      <c r="K82" s="620"/>
      <c r="L82" s="689" t="s">
        <v>422</v>
      </c>
      <c r="M82" s="679" t="s">
        <v>300</v>
      </c>
      <c r="N82" s="680"/>
      <c r="O82" s="296">
        <v>437</v>
      </c>
      <c r="P82" s="298">
        <v>2568</v>
      </c>
    </row>
    <row r="83" spans="1:16" ht="22.2" customHeight="1" x14ac:dyDescent="0.7">
      <c r="A83" s="625"/>
      <c r="B83" s="627"/>
      <c r="C83" s="692"/>
      <c r="D83" s="674"/>
      <c r="E83" s="692"/>
      <c r="F83" s="676"/>
      <c r="G83" s="678"/>
      <c r="H83" s="304">
        <f>E82</f>
        <v>13285</v>
      </c>
      <c r="I83" s="303" t="s">
        <v>12</v>
      </c>
      <c r="J83" s="304">
        <f>H83</f>
        <v>13285</v>
      </c>
      <c r="K83" s="303" t="s">
        <v>12</v>
      </c>
      <c r="L83" s="690"/>
      <c r="M83" s="305" t="s">
        <v>14</v>
      </c>
      <c r="N83" s="305">
        <v>1</v>
      </c>
      <c r="O83" s="296" t="s">
        <v>19</v>
      </c>
      <c r="P83" s="298">
        <v>2567</v>
      </c>
    </row>
    <row r="84" spans="1:16" ht="22.2" customHeight="1" x14ac:dyDescent="0.7">
      <c r="A84" s="624">
        <v>39</v>
      </c>
      <c r="B84" s="626" t="s">
        <v>371</v>
      </c>
      <c r="C84" s="691">
        <v>15450</v>
      </c>
      <c r="D84" s="673" t="s">
        <v>12</v>
      </c>
      <c r="E84" s="691">
        <f>C84</f>
        <v>15450</v>
      </c>
      <c r="F84" s="675" t="s">
        <v>12</v>
      </c>
      <c r="G84" s="677" t="s">
        <v>13</v>
      </c>
      <c r="H84" s="619" t="s">
        <v>376</v>
      </c>
      <c r="I84" s="620"/>
      <c r="J84" s="619" t="s">
        <v>376</v>
      </c>
      <c r="K84" s="620"/>
      <c r="L84" s="689" t="s">
        <v>423</v>
      </c>
      <c r="M84" s="679" t="s">
        <v>300</v>
      </c>
      <c r="N84" s="680"/>
      <c r="O84" s="296">
        <v>438</v>
      </c>
      <c r="P84" s="298">
        <v>2568</v>
      </c>
    </row>
    <row r="85" spans="1:16" ht="22.2" customHeight="1" x14ac:dyDescent="0.7">
      <c r="A85" s="625"/>
      <c r="B85" s="627"/>
      <c r="C85" s="692"/>
      <c r="D85" s="674"/>
      <c r="E85" s="692"/>
      <c r="F85" s="676"/>
      <c r="G85" s="678"/>
      <c r="H85" s="304">
        <f>E84</f>
        <v>15450</v>
      </c>
      <c r="I85" s="303" t="s">
        <v>12</v>
      </c>
      <c r="J85" s="304">
        <f>H85</f>
        <v>15450</v>
      </c>
      <c r="K85" s="303" t="s">
        <v>12</v>
      </c>
      <c r="L85" s="690"/>
      <c r="M85" s="305" t="s">
        <v>14</v>
      </c>
      <c r="N85" s="305">
        <v>1</v>
      </c>
      <c r="O85" s="296" t="s">
        <v>19</v>
      </c>
      <c r="P85" s="298">
        <v>2567</v>
      </c>
    </row>
    <row r="86" spans="1:16" ht="22.2" customHeight="1" x14ac:dyDescent="0.7">
      <c r="A86" s="624">
        <v>40</v>
      </c>
      <c r="B86" s="626" t="s">
        <v>371</v>
      </c>
      <c r="C86" s="691">
        <v>16391</v>
      </c>
      <c r="D86" s="673" t="s">
        <v>12</v>
      </c>
      <c r="E86" s="691">
        <f>C86</f>
        <v>16391</v>
      </c>
      <c r="F86" s="675" t="s">
        <v>12</v>
      </c>
      <c r="G86" s="677" t="s">
        <v>13</v>
      </c>
      <c r="H86" s="619" t="s">
        <v>377</v>
      </c>
      <c r="I86" s="620"/>
      <c r="J86" s="619" t="s">
        <v>377</v>
      </c>
      <c r="K86" s="620"/>
      <c r="L86" s="689" t="s">
        <v>424</v>
      </c>
      <c r="M86" s="679" t="s">
        <v>300</v>
      </c>
      <c r="N86" s="680"/>
      <c r="O86" s="296">
        <v>439</v>
      </c>
      <c r="P86" s="298">
        <v>2568</v>
      </c>
    </row>
    <row r="87" spans="1:16" ht="22.2" customHeight="1" x14ac:dyDescent="0.7">
      <c r="A87" s="625"/>
      <c r="B87" s="627"/>
      <c r="C87" s="692"/>
      <c r="D87" s="674"/>
      <c r="E87" s="692"/>
      <c r="F87" s="676"/>
      <c r="G87" s="678"/>
      <c r="H87" s="304">
        <f>E86</f>
        <v>16391</v>
      </c>
      <c r="I87" s="303" t="s">
        <v>12</v>
      </c>
      <c r="J87" s="304">
        <f>H87</f>
        <v>16391</v>
      </c>
      <c r="K87" s="303" t="s">
        <v>12</v>
      </c>
      <c r="L87" s="690"/>
      <c r="M87" s="305" t="s">
        <v>14</v>
      </c>
      <c r="N87" s="305">
        <v>1</v>
      </c>
      <c r="O87" s="296" t="s">
        <v>19</v>
      </c>
      <c r="P87" s="298">
        <v>2567</v>
      </c>
    </row>
    <row r="88" spans="1:16" ht="22.2" customHeight="1" x14ac:dyDescent="0.7">
      <c r="A88" s="624">
        <v>41</v>
      </c>
      <c r="B88" s="626" t="s">
        <v>371</v>
      </c>
      <c r="C88" s="691">
        <v>15255</v>
      </c>
      <c r="D88" s="673" t="s">
        <v>12</v>
      </c>
      <c r="E88" s="691">
        <f>C88</f>
        <v>15255</v>
      </c>
      <c r="F88" s="675" t="s">
        <v>12</v>
      </c>
      <c r="G88" s="677" t="s">
        <v>13</v>
      </c>
      <c r="H88" s="619" t="s">
        <v>378</v>
      </c>
      <c r="I88" s="620"/>
      <c r="J88" s="619" t="s">
        <v>378</v>
      </c>
      <c r="K88" s="620"/>
      <c r="L88" s="689" t="s">
        <v>425</v>
      </c>
      <c r="M88" s="679" t="s">
        <v>300</v>
      </c>
      <c r="N88" s="680"/>
      <c r="O88" s="296">
        <v>440</v>
      </c>
      <c r="P88" s="298">
        <v>2568</v>
      </c>
    </row>
    <row r="89" spans="1:16" ht="22.2" customHeight="1" x14ac:dyDescent="0.7">
      <c r="A89" s="625"/>
      <c r="B89" s="627"/>
      <c r="C89" s="692"/>
      <c r="D89" s="674"/>
      <c r="E89" s="692"/>
      <c r="F89" s="676"/>
      <c r="G89" s="678"/>
      <c r="H89" s="304">
        <f>E88</f>
        <v>15255</v>
      </c>
      <c r="I89" s="303" t="s">
        <v>12</v>
      </c>
      <c r="J89" s="304">
        <f>H89</f>
        <v>15255</v>
      </c>
      <c r="K89" s="303" t="s">
        <v>12</v>
      </c>
      <c r="L89" s="690"/>
      <c r="M89" s="305" t="s">
        <v>14</v>
      </c>
      <c r="N89" s="305">
        <v>1</v>
      </c>
      <c r="O89" s="296" t="s">
        <v>19</v>
      </c>
      <c r="P89" s="298">
        <v>2567</v>
      </c>
    </row>
    <row r="90" spans="1:16" ht="22.2" customHeight="1" x14ac:dyDescent="0.7">
      <c r="A90" s="624">
        <v>42</v>
      </c>
      <c r="B90" s="626" t="s">
        <v>371</v>
      </c>
      <c r="C90" s="691">
        <v>15450</v>
      </c>
      <c r="D90" s="673" t="s">
        <v>12</v>
      </c>
      <c r="E90" s="691">
        <f>C90</f>
        <v>15450</v>
      </c>
      <c r="F90" s="675" t="s">
        <v>12</v>
      </c>
      <c r="G90" s="677" t="s">
        <v>13</v>
      </c>
      <c r="H90" s="619" t="s">
        <v>379</v>
      </c>
      <c r="I90" s="620"/>
      <c r="J90" s="619" t="s">
        <v>379</v>
      </c>
      <c r="K90" s="620"/>
      <c r="L90" s="689" t="s">
        <v>426</v>
      </c>
      <c r="M90" s="679" t="s">
        <v>300</v>
      </c>
      <c r="N90" s="680"/>
      <c r="O90" s="296">
        <v>441</v>
      </c>
      <c r="P90" s="298">
        <v>2568</v>
      </c>
    </row>
    <row r="91" spans="1:16" ht="22.2" customHeight="1" x14ac:dyDescent="0.7">
      <c r="A91" s="625"/>
      <c r="B91" s="627"/>
      <c r="C91" s="692"/>
      <c r="D91" s="674"/>
      <c r="E91" s="692"/>
      <c r="F91" s="676"/>
      <c r="G91" s="678"/>
      <c r="H91" s="304">
        <f>E90</f>
        <v>15450</v>
      </c>
      <c r="I91" s="303" t="s">
        <v>12</v>
      </c>
      <c r="J91" s="304">
        <f>H91</f>
        <v>15450</v>
      </c>
      <c r="K91" s="303" t="s">
        <v>12</v>
      </c>
      <c r="L91" s="690"/>
      <c r="M91" s="305" t="s">
        <v>14</v>
      </c>
      <c r="N91" s="305">
        <v>1</v>
      </c>
      <c r="O91" s="296" t="s">
        <v>19</v>
      </c>
      <c r="P91" s="298">
        <v>2567</v>
      </c>
    </row>
    <row r="92" spans="1:16" ht="22.2" customHeight="1" x14ac:dyDescent="0.7">
      <c r="A92" s="624">
        <v>43</v>
      </c>
      <c r="B92" s="626" t="s">
        <v>371</v>
      </c>
      <c r="C92" s="691">
        <v>15914</v>
      </c>
      <c r="D92" s="673" t="s">
        <v>12</v>
      </c>
      <c r="E92" s="691">
        <f>C92</f>
        <v>15914</v>
      </c>
      <c r="F92" s="675" t="s">
        <v>12</v>
      </c>
      <c r="G92" s="677" t="s">
        <v>13</v>
      </c>
      <c r="H92" s="619" t="s">
        <v>380</v>
      </c>
      <c r="I92" s="620"/>
      <c r="J92" s="619" t="s">
        <v>380</v>
      </c>
      <c r="K92" s="620"/>
      <c r="L92" s="689" t="s">
        <v>427</v>
      </c>
      <c r="M92" s="679" t="s">
        <v>300</v>
      </c>
      <c r="N92" s="680"/>
      <c r="O92" s="296">
        <v>442</v>
      </c>
      <c r="P92" s="298">
        <v>2568</v>
      </c>
    </row>
    <row r="93" spans="1:16" ht="22.2" customHeight="1" x14ac:dyDescent="0.7">
      <c r="A93" s="625"/>
      <c r="B93" s="627"/>
      <c r="C93" s="692"/>
      <c r="D93" s="674"/>
      <c r="E93" s="692"/>
      <c r="F93" s="676"/>
      <c r="G93" s="678"/>
      <c r="H93" s="304">
        <f>E92</f>
        <v>15914</v>
      </c>
      <c r="I93" s="303" t="s">
        <v>12</v>
      </c>
      <c r="J93" s="304">
        <f>H93</f>
        <v>15914</v>
      </c>
      <c r="K93" s="303" t="s">
        <v>12</v>
      </c>
      <c r="L93" s="690"/>
      <c r="M93" s="305" t="s">
        <v>14</v>
      </c>
      <c r="N93" s="305">
        <v>1</v>
      </c>
      <c r="O93" s="296" t="s">
        <v>19</v>
      </c>
      <c r="P93" s="298">
        <v>2567</v>
      </c>
    </row>
    <row r="94" spans="1:16" ht="22.2" customHeight="1" x14ac:dyDescent="0.7">
      <c r="A94" s="624">
        <v>44</v>
      </c>
      <c r="B94" s="626" t="s">
        <v>371</v>
      </c>
      <c r="C94" s="691">
        <v>15914</v>
      </c>
      <c r="D94" s="673" t="s">
        <v>12</v>
      </c>
      <c r="E94" s="691">
        <f>C94</f>
        <v>15914</v>
      </c>
      <c r="F94" s="675" t="s">
        <v>12</v>
      </c>
      <c r="G94" s="677" t="s">
        <v>13</v>
      </c>
      <c r="H94" s="619" t="s">
        <v>381</v>
      </c>
      <c r="I94" s="620"/>
      <c r="J94" s="619" t="s">
        <v>381</v>
      </c>
      <c r="K94" s="620"/>
      <c r="L94" s="689" t="s">
        <v>428</v>
      </c>
      <c r="M94" s="679" t="s">
        <v>300</v>
      </c>
      <c r="N94" s="680"/>
      <c r="O94" s="296">
        <v>443</v>
      </c>
      <c r="P94" s="298">
        <v>2568</v>
      </c>
    </row>
    <row r="95" spans="1:16" ht="22.2" customHeight="1" x14ac:dyDescent="0.7">
      <c r="A95" s="625"/>
      <c r="B95" s="627"/>
      <c r="C95" s="692"/>
      <c r="D95" s="674"/>
      <c r="E95" s="692"/>
      <c r="F95" s="676"/>
      <c r="G95" s="678"/>
      <c r="H95" s="304">
        <f>E94</f>
        <v>15914</v>
      </c>
      <c r="I95" s="303" t="s">
        <v>12</v>
      </c>
      <c r="J95" s="304">
        <f>H95</f>
        <v>15914</v>
      </c>
      <c r="K95" s="303" t="s">
        <v>12</v>
      </c>
      <c r="L95" s="690"/>
      <c r="M95" s="305" t="s">
        <v>14</v>
      </c>
      <c r="N95" s="305">
        <v>1</v>
      </c>
      <c r="O95" s="296" t="s">
        <v>19</v>
      </c>
      <c r="P95" s="298">
        <v>2567</v>
      </c>
    </row>
    <row r="96" spans="1:16" ht="22.2" customHeight="1" x14ac:dyDescent="0.7">
      <c r="A96" s="624">
        <v>45</v>
      </c>
      <c r="B96" s="626" t="s">
        <v>371</v>
      </c>
      <c r="C96" s="691">
        <v>15836</v>
      </c>
      <c r="D96" s="673" t="s">
        <v>12</v>
      </c>
      <c r="E96" s="691">
        <f>C96</f>
        <v>15836</v>
      </c>
      <c r="F96" s="675" t="s">
        <v>12</v>
      </c>
      <c r="G96" s="677" t="s">
        <v>13</v>
      </c>
      <c r="H96" s="619" t="s">
        <v>382</v>
      </c>
      <c r="I96" s="620"/>
      <c r="J96" s="619" t="s">
        <v>382</v>
      </c>
      <c r="K96" s="620"/>
      <c r="L96" s="689" t="s">
        <v>429</v>
      </c>
      <c r="M96" s="679" t="s">
        <v>300</v>
      </c>
      <c r="N96" s="680"/>
      <c r="O96" s="296">
        <v>444</v>
      </c>
      <c r="P96" s="298">
        <v>2568</v>
      </c>
    </row>
    <row r="97" spans="1:19" ht="22.2" customHeight="1" x14ac:dyDescent="0.7">
      <c r="A97" s="625"/>
      <c r="B97" s="627"/>
      <c r="C97" s="692"/>
      <c r="D97" s="674"/>
      <c r="E97" s="692"/>
      <c r="F97" s="676"/>
      <c r="G97" s="678"/>
      <c r="H97" s="304">
        <f>E96</f>
        <v>15836</v>
      </c>
      <c r="I97" s="303" t="s">
        <v>12</v>
      </c>
      <c r="J97" s="304">
        <f>H97</f>
        <v>15836</v>
      </c>
      <c r="K97" s="303" t="s">
        <v>12</v>
      </c>
      <c r="L97" s="690"/>
      <c r="M97" s="305" t="s">
        <v>14</v>
      </c>
      <c r="N97" s="305">
        <v>1</v>
      </c>
      <c r="O97" s="296" t="s">
        <v>19</v>
      </c>
      <c r="P97" s="298">
        <v>2567</v>
      </c>
    </row>
    <row r="98" spans="1:19" ht="22.2" customHeight="1" x14ac:dyDescent="0.7">
      <c r="A98" s="624">
        <v>46</v>
      </c>
      <c r="B98" s="626" t="s">
        <v>371</v>
      </c>
      <c r="C98" s="691">
        <v>15375</v>
      </c>
      <c r="D98" s="673" t="s">
        <v>12</v>
      </c>
      <c r="E98" s="691">
        <f>C98</f>
        <v>15375</v>
      </c>
      <c r="F98" s="675" t="s">
        <v>12</v>
      </c>
      <c r="G98" s="677" t="s">
        <v>13</v>
      </c>
      <c r="H98" s="619" t="s">
        <v>383</v>
      </c>
      <c r="I98" s="620"/>
      <c r="J98" s="619" t="s">
        <v>383</v>
      </c>
      <c r="K98" s="620"/>
      <c r="L98" s="689" t="s">
        <v>430</v>
      </c>
      <c r="M98" s="679" t="s">
        <v>300</v>
      </c>
      <c r="N98" s="680"/>
      <c r="O98" s="296">
        <v>445</v>
      </c>
      <c r="P98" s="298">
        <v>2568</v>
      </c>
    </row>
    <row r="99" spans="1:19" ht="22.2" customHeight="1" x14ac:dyDescent="0.7">
      <c r="A99" s="625"/>
      <c r="B99" s="627"/>
      <c r="C99" s="692"/>
      <c r="D99" s="674"/>
      <c r="E99" s="692"/>
      <c r="F99" s="676"/>
      <c r="G99" s="678"/>
      <c r="H99" s="304">
        <f>E98</f>
        <v>15375</v>
      </c>
      <c r="I99" s="303" t="s">
        <v>12</v>
      </c>
      <c r="J99" s="304">
        <f>H99</f>
        <v>15375</v>
      </c>
      <c r="K99" s="303" t="s">
        <v>12</v>
      </c>
      <c r="L99" s="690"/>
      <c r="M99" s="305" t="s">
        <v>14</v>
      </c>
      <c r="N99" s="305">
        <v>1</v>
      </c>
      <c r="O99" s="296" t="s">
        <v>19</v>
      </c>
      <c r="P99" s="298">
        <v>2567</v>
      </c>
    </row>
    <row r="100" spans="1:19" ht="22.2" customHeight="1" x14ac:dyDescent="0.7">
      <c r="A100" s="624">
        <v>47</v>
      </c>
      <c r="B100" s="626" t="s">
        <v>371</v>
      </c>
      <c r="C100" s="691">
        <v>15375</v>
      </c>
      <c r="D100" s="673" t="s">
        <v>12</v>
      </c>
      <c r="E100" s="691">
        <f>C100</f>
        <v>15375</v>
      </c>
      <c r="F100" s="675" t="s">
        <v>12</v>
      </c>
      <c r="G100" s="677" t="s">
        <v>13</v>
      </c>
      <c r="H100" s="619" t="s">
        <v>384</v>
      </c>
      <c r="I100" s="620"/>
      <c r="J100" s="619" t="s">
        <v>384</v>
      </c>
      <c r="K100" s="620"/>
      <c r="L100" s="689" t="s">
        <v>431</v>
      </c>
      <c r="M100" s="679" t="s">
        <v>300</v>
      </c>
      <c r="N100" s="680"/>
      <c r="O100" s="296">
        <v>446</v>
      </c>
      <c r="P100" s="298">
        <v>2568</v>
      </c>
    </row>
    <row r="101" spans="1:19" ht="22.2" customHeight="1" x14ac:dyDescent="0.7">
      <c r="A101" s="625"/>
      <c r="B101" s="627"/>
      <c r="C101" s="692"/>
      <c r="D101" s="674"/>
      <c r="E101" s="692"/>
      <c r="F101" s="676"/>
      <c r="G101" s="678"/>
      <c r="H101" s="304">
        <f>E100</f>
        <v>15375</v>
      </c>
      <c r="I101" s="303" t="s">
        <v>12</v>
      </c>
      <c r="J101" s="304">
        <f>H101</f>
        <v>15375</v>
      </c>
      <c r="K101" s="303" t="s">
        <v>12</v>
      </c>
      <c r="L101" s="690"/>
      <c r="M101" s="305" t="s">
        <v>14</v>
      </c>
      <c r="N101" s="305">
        <v>1</v>
      </c>
      <c r="O101" s="296" t="s">
        <v>19</v>
      </c>
      <c r="P101" s="298">
        <v>2567</v>
      </c>
    </row>
    <row r="102" spans="1:19" ht="21.75" customHeight="1" x14ac:dyDescent="0.7">
      <c r="A102" s="624">
        <v>48</v>
      </c>
      <c r="B102" s="626" t="s">
        <v>371</v>
      </c>
      <c r="C102" s="691">
        <v>15000</v>
      </c>
      <c r="D102" s="673" t="s">
        <v>12</v>
      </c>
      <c r="E102" s="691">
        <f>C102</f>
        <v>15000</v>
      </c>
      <c r="F102" s="675" t="s">
        <v>12</v>
      </c>
      <c r="G102" s="677" t="s">
        <v>13</v>
      </c>
      <c r="H102" s="619" t="s">
        <v>385</v>
      </c>
      <c r="I102" s="620"/>
      <c r="J102" s="619" t="s">
        <v>385</v>
      </c>
      <c r="K102" s="620"/>
      <c r="L102" s="689" t="s">
        <v>432</v>
      </c>
      <c r="M102" s="679" t="s">
        <v>300</v>
      </c>
      <c r="N102" s="680"/>
      <c r="O102" s="296">
        <v>447</v>
      </c>
      <c r="P102" s="298">
        <v>2568</v>
      </c>
    </row>
    <row r="103" spans="1:19" ht="22.2" customHeight="1" x14ac:dyDescent="0.7">
      <c r="A103" s="625"/>
      <c r="B103" s="627"/>
      <c r="C103" s="692"/>
      <c r="D103" s="674"/>
      <c r="E103" s="692"/>
      <c r="F103" s="676"/>
      <c r="G103" s="678"/>
      <c r="H103" s="304">
        <f>E102</f>
        <v>15000</v>
      </c>
      <c r="I103" s="303" t="s">
        <v>12</v>
      </c>
      <c r="J103" s="304">
        <f>H103</f>
        <v>15000</v>
      </c>
      <c r="K103" s="303" t="s">
        <v>12</v>
      </c>
      <c r="L103" s="690"/>
      <c r="M103" s="305" t="s">
        <v>14</v>
      </c>
      <c r="N103" s="305">
        <v>1</v>
      </c>
      <c r="O103" s="296" t="s">
        <v>19</v>
      </c>
      <c r="P103" s="298">
        <v>2567</v>
      </c>
    </row>
    <row r="104" spans="1:19" ht="27.75" customHeight="1" x14ac:dyDescent="0.7">
      <c r="A104" s="624">
        <v>49</v>
      </c>
      <c r="B104" s="626" t="s">
        <v>371</v>
      </c>
      <c r="C104" s="691">
        <v>15450</v>
      </c>
      <c r="D104" s="684" t="s">
        <v>12</v>
      </c>
      <c r="E104" s="691">
        <f>C104</f>
        <v>15450</v>
      </c>
      <c r="F104" s="684" t="s">
        <v>12</v>
      </c>
      <c r="G104" s="683" t="s">
        <v>13</v>
      </c>
      <c r="H104" s="619" t="s">
        <v>386</v>
      </c>
      <c r="I104" s="620"/>
      <c r="J104" s="619" t="s">
        <v>386</v>
      </c>
      <c r="K104" s="620"/>
      <c r="L104" s="689" t="s">
        <v>433</v>
      </c>
      <c r="M104" s="679" t="s">
        <v>300</v>
      </c>
      <c r="N104" s="680"/>
      <c r="O104" s="296">
        <v>448</v>
      </c>
      <c r="P104" s="298">
        <v>2568</v>
      </c>
    </row>
    <row r="105" spans="1:19" ht="18" customHeight="1" x14ac:dyDescent="0.7">
      <c r="A105" s="625"/>
      <c r="B105" s="627"/>
      <c r="C105" s="692"/>
      <c r="D105" s="674"/>
      <c r="E105" s="692"/>
      <c r="F105" s="674"/>
      <c r="G105" s="678"/>
      <c r="H105" s="306">
        <f>E104</f>
        <v>15450</v>
      </c>
      <c r="I105" s="301" t="s">
        <v>12</v>
      </c>
      <c r="J105" s="300">
        <f>H105</f>
        <v>15450</v>
      </c>
      <c r="K105" s="303" t="s">
        <v>12</v>
      </c>
      <c r="L105" s="690"/>
      <c r="M105" s="305" t="s">
        <v>14</v>
      </c>
      <c r="N105" s="305">
        <v>1</v>
      </c>
      <c r="O105" s="296" t="s">
        <v>19</v>
      </c>
      <c r="P105" s="298">
        <v>2567</v>
      </c>
    </row>
    <row r="106" spans="1:19" ht="29.25" customHeight="1" x14ac:dyDescent="0.7">
      <c r="A106" s="624">
        <v>50</v>
      </c>
      <c r="B106" s="626" t="s">
        <v>371</v>
      </c>
      <c r="C106" s="691">
        <v>18000</v>
      </c>
      <c r="D106" s="673" t="s">
        <v>12</v>
      </c>
      <c r="E106" s="691">
        <f>C106</f>
        <v>18000</v>
      </c>
      <c r="F106" s="673" t="s">
        <v>12</v>
      </c>
      <c r="G106" s="677" t="s">
        <v>13</v>
      </c>
      <c r="H106" s="685" t="s">
        <v>387</v>
      </c>
      <c r="I106" s="686"/>
      <c r="J106" s="687" t="str">
        <f>H106</f>
        <v xml:space="preserve">นางสาวโอบบุญ  อินทรักษ์ </v>
      </c>
      <c r="K106" s="688"/>
      <c r="L106" s="689" t="s">
        <v>434</v>
      </c>
      <c r="M106" s="679" t="s">
        <v>300</v>
      </c>
      <c r="N106" s="680"/>
      <c r="O106" s="296">
        <v>449</v>
      </c>
      <c r="P106" s="298">
        <v>2568</v>
      </c>
      <c r="R106" s="698"/>
      <c r="S106" s="698"/>
    </row>
    <row r="107" spans="1:19" ht="24.75" customHeight="1" x14ac:dyDescent="0.7">
      <c r="A107" s="625"/>
      <c r="B107" s="627"/>
      <c r="C107" s="692"/>
      <c r="D107" s="674"/>
      <c r="E107" s="692"/>
      <c r="F107" s="674"/>
      <c r="G107" s="678"/>
      <c r="H107" s="287">
        <f>E106</f>
        <v>18000</v>
      </c>
      <c r="I107" s="299" t="s">
        <v>12</v>
      </c>
      <c r="J107" s="287">
        <f>H107</f>
        <v>18000</v>
      </c>
      <c r="K107" s="288" t="s">
        <v>12</v>
      </c>
      <c r="L107" s="690"/>
      <c r="M107" s="305" t="s">
        <v>14</v>
      </c>
      <c r="N107" s="305">
        <v>1</v>
      </c>
      <c r="O107" s="296" t="s">
        <v>19</v>
      </c>
      <c r="P107" s="298">
        <v>2567</v>
      </c>
    </row>
    <row r="108" spans="1:19" ht="31.5" customHeight="1" thickBot="1" x14ac:dyDescent="0.75">
      <c r="C108" s="307">
        <f>SUM(C8:C106)</f>
        <v>1636136.1600000001</v>
      </c>
      <c r="E108" s="308">
        <f>SUM(E8:E107)</f>
        <v>1626721.3200000003</v>
      </c>
      <c r="G108" s="293"/>
    </row>
    <row r="109" spans="1:19" ht="25.2" thickTop="1" x14ac:dyDescent="0.7"/>
    <row r="110" spans="1:19" x14ac:dyDescent="0.7">
      <c r="C110" s="310"/>
      <c r="E110" s="310"/>
    </row>
  </sheetData>
  <mergeCells count="563">
    <mergeCell ref="M78:N78"/>
    <mergeCell ref="G90:G91"/>
    <mergeCell ref="G92:G93"/>
    <mergeCell ref="G94:G95"/>
    <mergeCell ref="M80:N80"/>
    <mergeCell ref="B80:B81"/>
    <mergeCell ref="C80:C81"/>
    <mergeCell ref="E80:E81"/>
    <mergeCell ref="M82:N82"/>
    <mergeCell ref="B82:B83"/>
    <mergeCell ref="C82:C83"/>
    <mergeCell ref="E82:E83"/>
    <mergeCell ref="B84:B85"/>
    <mergeCell ref="C84:C85"/>
    <mergeCell ref="E84:E85"/>
    <mergeCell ref="M84:N84"/>
    <mergeCell ref="B86:B87"/>
    <mergeCell ref="C86:C87"/>
    <mergeCell ref="E86:E87"/>
    <mergeCell ref="H80:I80"/>
    <mergeCell ref="J80:K80"/>
    <mergeCell ref="H82:I82"/>
    <mergeCell ref="J82:K82"/>
    <mergeCell ref="H84:I84"/>
    <mergeCell ref="J84:K84"/>
    <mergeCell ref="H86:I86"/>
    <mergeCell ref="J86:K86"/>
    <mergeCell ref="B78:B79"/>
    <mergeCell ref="C78:C79"/>
    <mergeCell ref="E78:E79"/>
    <mergeCell ref="H78:I78"/>
    <mergeCell ref="J78:K78"/>
    <mergeCell ref="L80:L81"/>
    <mergeCell ref="L82:L83"/>
    <mergeCell ref="L84:L85"/>
    <mergeCell ref="L86:L87"/>
    <mergeCell ref="A98:A99"/>
    <mergeCell ref="D76:D77"/>
    <mergeCell ref="F76:F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F78:F79"/>
    <mergeCell ref="F80:F81"/>
    <mergeCell ref="F82:F83"/>
    <mergeCell ref="F84:F85"/>
    <mergeCell ref="F86:F87"/>
    <mergeCell ref="A86:A87"/>
    <mergeCell ref="A88:A89"/>
    <mergeCell ref="A90:A91"/>
    <mergeCell ref="A92:A93"/>
    <mergeCell ref="A94:A95"/>
    <mergeCell ref="A96:A97"/>
    <mergeCell ref="L88:L89"/>
    <mergeCell ref="L90:L91"/>
    <mergeCell ref="L92:L93"/>
    <mergeCell ref="L94:L95"/>
    <mergeCell ref="L96:L97"/>
    <mergeCell ref="M72:N72"/>
    <mergeCell ref="B74:B75"/>
    <mergeCell ref="C74:C75"/>
    <mergeCell ref="D74:D75"/>
    <mergeCell ref="F74:F75"/>
    <mergeCell ref="E74:E75"/>
    <mergeCell ref="H74:I74"/>
    <mergeCell ref="J74:K74"/>
    <mergeCell ref="M74:N74"/>
    <mergeCell ref="G74:G75"/>
    <mergeCell ref="M76:N76"/>
    <mergeCell ref="G72:G73"/>
    <mergeCell ref="H72:I72"/>
    <mergeCell ref="J72:K72"/>
    <mergeCell ref="B72:B73"/>
    <mergeCell ref="C72:C73"/>
    <mergeCell ref="D72:D73"/>
    <mergeCell ref="L72:L73"/>
    <mergeCell ref="B68:B69"/>
    <mergeCell ref="C68:C69"/>
    <mergeCell ref="D68:D69"/>
    <mergeCell ref="E68:E69"/>
    <mergeCell ref="F68:F69"/>
    <mergeCell ref="H68:I68"/>
    <mergeCell ref="J68:K68"/>
    <mergeCell ref="M68:N68"/>
    <mergeCell ref="B70:B71"/>
    <mergeCell ref="D70:D71"/>
    <mergeCell ref="F70:F71"/>
    <mergeCell ref="C70:C71"/>
    <mergeCell ref="E70:E71"/>
    <mergeCell ref="H70:I70"/>
    <mergeCell ref="J70:K70"/>
    <mergeCell ref="M70:N70"/>
    <mergeCell ref="G70:G71"/>
    <mergeCell ref="L68:L69"/>
    <mergeCell ref="L70:L71"/>
    <mergeCell ref="M64:N64"/>
    <mergeCell ref="B66:B67"/>
    <mergeCell ref="D66:D67"/>
    <mergeCell ref="F66:F67"/>
    <mergeCell ref="C66:C67"/>
    <mergeCell ref="E66:E67"/>
    <mergeCell ref="H66:I66"/>
    <mergeCell ref="J66:K66"/>
    <mergeCell ref="M66:N66"/>
    <mergeCell ref="L64:L65"/>
    <mergeCell ref="L66:L67"/>
    <mergeCell ref="M60:N60"/>
    <mergeCell ref="B62:B63"/>
    <mergeCell ref="C62:C63"/>
    <mergeCell ref="D62:D63"/>
    <mergeCell ref="F62:F63"/>
    <mergeCell ref="E62:E63"/>
    <mergeCell ref="H62:I62"/>
    <mergeCell ref="J62:K62"/>
    <mergeCell ref="M62:N62"/>
    <mergeCell ref="L78:L79"/>
    <mergeCell ref="E60:E61"/>
    <mergeCell ref="H64:I64"/>
    <mergeCell ref="J64:K64"/>
    <mergeCell ref="E64:E65"/>
    <mergeCell ref="H76:I76"/>
    <mergeCell ref="J76:K76"/>
    <mergeCell ref="E76:E77"/>
    <mergeCell ref="E72:E73"/>
    <mergeCell ref="F72:F73"/>
    <mergeCell ref="J60:K60"/>
    <mergeCell ref="L60:L61"/>
    <mergeCell ref="L62:L63"/>
    <mergeCell ref="B8:B9"/>
    <mergeCell ref="B18:B19"/>
    <mergeCell ref="B20:B21"/>
    <mergeCell ref="A48:A49"/>
    <mergeCell ref="A50:A51"/>
    <mergeCell ref="A22:A23"/>
    <mergeCell ref="A24:A25"/>
    <mergeCell ref="A26:A27"/>
    <mergeCell ref="B26:B27"/>
    <mergeCell ref="A20:A21"/>
    <mergeCell ref="A30:A31"/>
    <mergeCell ref="A44:A45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M18:N18"/>
    <mergeCell ref="J8:K8"/>
    <mergeCell ref="L8:L9"/>
    <mergeCell ref="M8:N8"/>
    <mergeCell ref="H8:I8"/>
    <mergeCell ref="M10:N10"/>
    <mergeCell ref="M12:N12"/>
    <mergeCell ref="M14:N14"/>
    <mergeCell ref="A18:A19"/>
    <mergeCell ref="C18:C19"/>
    <mergeCell ref="A10:A11"/>
    <mergeCell ref="C10:C11"/>
    <mergeCell ref="D10:D11"/>
    <mergeCell ref="E10:E11"/>
    <mergeCell ref="F10:F11"/>
    <mergeCell ref="G10:G11"/>
    <mergeCell ref="J16:K16"/>
    <mergeCell ref="L16:L17"/>
    <mergeCell ref="C16:C17"/>
    <mergeCell ref="J14:K14"/>
    <mergeCell ref="L14:L15"/>
    <mergeCell ref="H16:I16"/>
    <mergeCell ref="G16:G17"/>
    <mergeCell ref="H10:I10"/>
    <mergeCell ref="E20:E21"/>
    <mergeCell ref="F20:F21"/>
    <mergeCell ref="D106:D107"/>
    <mergeCell ref="E106:E107"/>
    <mergeCell ref="F106:F107"/>
    <mergeCell ref="B24:B25"/>
    <mergeCell ref="B22:B23"/>
    <mergeCell ref="F56:F57"/>
    <mergeCell ref="F58:F59"/>
    <mergeCell ref="B44:B45"/>
    <mergeCell ref="C44:C45"/>
    <mergeCell ref="E44:E45"/>
    <mergeCell ref="E56:E57"/>
    <mergeCell ref="B96:B97"/>
    <mergeCell ref="B60:B61"/>
    <mergeCell ref="B64:B65"/>
    <mergeCell ref="B76:B77"/>
    <mergeCell ref="F88:F89"/>
    <mergeCell ref="F90:F91"/>
    <mergeCell ref="F92:F93"/>
    <mergeCell ref="F94:F95"/>
    <mergeCell ref="F96:F97"/>
    <mergeCell ref="C106:C107"/>
    <mergeCell ref="C20:C21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60:A61"/>
    <mergeCell ref="A62:A63"/>
    <mergeCell ref="J10:K10"/>
    <mergeCell ref="L10:L11"/>
    <mergeCell ref="D16:D17"/>
    <mergeCell ref="E16:E17"/>
    <mergeCell ref="F16:F17"/>
    <mergeCell ref="G14:G15"/>
    <mergeCell ref="H14:I14"/>
    <mergeCell ref="A16:A17"/>
    <mergeCell ref="J12:K12"/>
    <mergeCell ref="L12:L13"/>
    <mergeCell ref="A14:A15"/>
    <mergeCell ref="C14:C15"/>
    <mergeCell ref="D14:D15"/>
    <mergeCell ref="E14:E15"/>
    <mergeCell ref="F14:F15"/>
    <mergeCell ref="B10:B11"/>
    <mergeCell ref="B12:B13"/>
    <mergeCell ref="B14:B15"/>
    <mergeCell ref="B16:B17"/>
    <mergeCell ref="F22:F23"/>
    <mergeCell ref="M106:N106"/>
    <mergeCell ref="R106:S106"/>
    <mergeCell ref="H20:I20"/>
    <mergeCell ref="J20:K20"/>
    <mergeCell ref="L20:L21"/>
    <mergeCell ref="M20:N20"/>
    <mergeCell ref="J106:K106"/>
    <mergeCell ref="L106:L107"/>
    <mergeCell ref="L24:L25"/>
    <mergeCell ref="L26:L27"/>
    <mergeCell ref="L104:L105"/>
    <mergeCell ref="H24:I24"/>
    <mergeCell ref="J24:K24"/>
    <mergeCell ref="M24:N24"/>
    <mergeCell ref="H26:I26"/>
    <mergeCell ref="J26:K26"/>
    <mergeCell ref="H52:I52"/>
    <mergeCell ref="J52:K52"/>
    <mergeCell ref="M52:N52"/>
    <mergeCell ref="H54:I54"/>
    <mergeCell ref="J54:K54"/>
    <mergeCell ref="M54:N54"/>
    <mergeCell ref="H56:I56"/>
    <mergeCell ref="L74:L75"/>
    <mergeCell ref="H18:I18"/>
    <mergeCell ref="G22:G23"/>
    <mergeCell ref="H22:I22"/>
    <mergeCell ref="D24:D25"/>
    <mergeCell ref="D26:D27"/>
    <mergeCell ref="D104:D105"/>
    <mergeCell ref="D32:D33"/>
    <mergeCell ref="D34:D35"/>
    <mergeCell ref="G20:G21"/>
    <mergeCell ref="D42:D43"/>
    <mergeCell ref="D44:D45"/>
    <mergeCell ref="D46:D47"/>
    <mergeCell ref="G24:G25"/>
    <mergeCell ref="G26:G27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D20:D21"/>
    <mergeCell ref="C60:C61"/>
    <mergeCell ref="D60:D61"/>
    <mergeCell ref="F60:F61"/>
    <mergeCell ref="H60:I60"/>
    <mergeCell ref="C64:C65"/>
    <mergeCell ref="D64:D65"/>
    <mergeCell ref="C76:C77"/>
    <mergeCell ref="G96:G97"/>
    <mergeCell ref="H44:I44"/>
    <mergeCell ref="G44:G45"/>
    <mergeCell ref="G46:G47"/>
    <mergeCell ref="C52:C53"/>
    <mergeCell ref="D52:D53"/>
    <mergeCell ref="E52:E53"/>
    <mergeCell ref="F52:F53"/>
    <mergeCell ref="C54:C55"/>
    <mergeCell ref="D54:D55"/>
    <mergeCell ref="E54:E55"/>
    <mergeCell ref="F54:F55"/>
    <mergeCell ref="G82:G83"/>
    <mergeCell ref="G84:G85"/>
    <mergeCell ref="G86:G87"/>
    <mergeCell ref="F64:F65"/>
    <mergeCell ref="F98:F99"/>
    <mergeCell ref="G80:G81"/>
    <mergeCell ref="H92:I92"/>
    <mergeCell ref="H96:I96"/>
    <mergeCell ref="G30:G31"/>
    <mergeCell ref="J22:K22"/>
    <mergeCell ref="L22:L23"/>
    <mergeCell ref="M22:N22"/>
    <mergeCell ref="C8:C9"/>
    <mergeCell ref="D8:D9"/>
    <mergeCell ref="E8:E9"/>
    <mergeCell ref="F8:F9"/>
    <mergeCell ref="G8:G9"/>
    <mergeCell ref="J18:K18"/>
    <mergeCell ref="L18:L19"/>
    <mergeCell ref="M16:N16"/>
    <mergeCell ref="C12:C13"/>
    <mergeCell ref="D12:D13"/>
    <mergeCell ref="E12:E13"/>
    <mergeCell ref="F12:F13"/>
    <mergeCell ref="G12:G13"/>
    <mergeCell ref="D18:D19"/>
    <mergeCell ref="E18:E19"/>
    <mergeCell ref="F18:F19"/>
    <mergeCell ref="G18:G19"/>
    <mergeCell ref="H12:I12"/>
    <mergeCell ref="C22:C23"/>
    <mergeCell ref="D22:D23"/>
    <mergeCell ref="E22:E23"/>
    <mergeCell ref="A56:A57"/>
    <mergeCell ref="B56:B57"/>
    <mergeCell ref="C56:C57"/>
    <mergeCell ref="D56:D57"/>
    <mergeCell ref="A46:A47"/>
    <mergeCell ref="C46:C47"/>
    <mergeCell ref="A58:A59"/>
    <mergeCell ref="B58:B59"/>
    <mergeCell ref="C58:C59"/>
    <mergeCell ref="D58:D59"/>
    <mergeCell ref="A52:A53"/>
    <mergeCell ref="B52:B53"/>
    <mergeCell ref="A54:A55"/>
    <mergeCell ref="B54:B55"/>
    <mergeCell ref="M26:N26"/>
    <mergeCell ref="A28:A29"/>
    <mergeCell ref="B28:B29"/>
    <mergeCell ref="C26:C27"/>
    <mergeCell ref="E26:E27"/>
    <mergeCell ref="F28:F29"/>
    <mergeCell ref="G28:G29"/>
    <mergeCell ref="J28:K28"/>
    <mergeCell ref="M28:N28"/>
    <mergeCell ref="F26:F27"/>
    <mergeCell ref="H28:I28"/>
    <mergeCell ref="L28:L29"/>
    <mergeCell ref="G34:G35"/>
    <mergeCell ref="G36:G37"/>
    <mergeCell ref="G38:G39"/>
    <mergeCell ref="G40:G41"/>
    <mergeCell ref="E24:E25"/>
    <mergeCell ref="C24:C25"/>
    <mergeCell ref="C28:C29"/>
    <mergeCell ref="D28:D29"/>
    <mergeCell ref="D30:D31"/>
    <mergeCell ref="E28:E29"/>
    <mergeCell ref="F24:F25"/>
    <mergeCell ref="D36:D37"/>
    <mergeCell ref="D38:D39"/>
    <mergeCell ref="D40:D41"/>
    <mergeCell ref="M34:N34"/>
    <mergeCell ref="B34:B35"/>
    <mergeCell ref="C34:C35"/>
    <mergeCell ref="E34:E35"/>
    <mergeCell ref="M30:N30"/>
    <mergeCell ref="A32:A33"/>
    <mergeCell ref="B32:B33"/>
    <mergeCell ref="E32:E33"/>
    <mergeCell ref="H32:I32"/>
    <mergeCell ref="J32:K32"/>
    <mergeCell ref="C32:C33"/>
    <mergeCell ref="M32:N32"/>
    <mergeCell ref="H30:I30"/>
    <mergeCell ref="J30:K30"/>
    <mergeCell ref="B30:B31"/>
    <mergeCell ref="E30:E31"/>
    <mergeCell ref="C30:C31"/>
    <mergeCell ref="L30:L31"/>
    <mergeCell ref="L32:L33"/>
    <mergeCell ref="L34:L35"/>
    <mergeCell ref="A34:A35"/>
    <mergeCell ref="H34:I34"/>
    <mergeCell ref="J34:K34"/>
    <mergeCell ref="G32:G33"/>
    <mergeCell ref="M44:N44"/>
    <mergeCell ref="B46:B47"/>
    <mergeCell ref="E46:E47"/>
    <mergeCell ref="J46:K46"/>
    <mergeCell ref="M46:N46"/>
    <mergeCell ref="H46:I46"/>
    <mergeCell ref="M36:N36"/>
    <mergeCell ref="A38:A39"/>
    <mergeCell ref="B38:B39"/>
    <mergeCell ref="C38:C39"/>
    <mergeCell ref="E38:E39"/>
    <mergeCell ref="H38:I38"/>
    <mergeCell ref="J38:K38"/>
    <mergeCell ref="M38:N38"/>
    <mergeCell ref="A36:A37"/>
    <mergeCell ref="B36:B37"/>
    <mergeCell ref="C36:C37"/>
    <mergeCell ref="E36:E37"/>
    <mergeCell ref="H36:I36"/>
    <mergeCell ref="L36:L37"/>
    <mergeCell ref="L38:L39"/>
    <mergeCell ref="J36:K36"/>
    <mergeCell ref="J40:K40"/>
    <mergeCell ref="M40:N40"/>
    <mergeCell ref="A42:A43"/>
    <mergeCell ref="B42:B43"/>
    <mergeCell ref="C42:C43"/>
    <mergeCell ref="E42:E43"/>
    <mergeCell ref="H42:I42"/>
    <mergeCell ref="J42:K42"/>
    <mergeCell ref="M42:N42"/>
    <mergeCell ref="A40:A41"/>
    <mergeCell ref="B40:B41"/>
    <mergeCell ref="C40:C41"/>
    <mergeCell ref="E40:E41"/>
    <mergeCell ref="H40:I40"/>
    <mergeCell ref="G42:G43"/>
    <mergeCell ref="L40:L41"/>
    <mergeCell ref="L42:L43"/>
    <mergeCell ref="M56:N56"/>
    <mergeCell ref="E58:E59"/>
    <mergeCell ref="H58:I58"/>
    <mergeCell ref="J58:K58"/>
    <mergeCell ref="L58:L59"/>
    <mergeCell ref="M58:N58"/>
    <mergeCell ref="M48:N48"/>
    <mergeCell ref="B50:B51"/>
    <mergeCell ref="C50:C51"/>
    <mergeCell ref="D50:D51"/>
    <mergeCell ref="E50:E51"/>
    <mergeCell ref="F50:F51"/>
    <mergeCell ref="M50:N50"/>
    <mergeCell ref="B48:B49"/>
    <mergeCell ref="C48:C49"/>
    <mergeCell ref="D48:D49"/>
    <mergeCell ref="E48:E49"/>
    <mergeCell ref="G48:G49"/>
    <mergeCell ref="F48:F49"/>
    <mergeCell ref="G58:G59"/>
    <mergeCell ref="J56:K56"/>
    <mergeCell ref="L44:L45"/>
    <mergeCell ref="G76:G77"/>
    <mergeCell ref="G78:G79"/>
    <mergeCell ref="G60:G61"/>
    <mergeCell ref="G62:G63"/>
    <mergeCell ref="G64:G65"/>
    <mergeCell ref="G66:G67"/>
    <mergeCell ref="G68:G69"/>
    <mergeCell ref="L56:L57"/>
    <mergeCell ref="J48:K48"/>
    <mergeCell ref="H50:I50"/>
    <mergeCell ref="J50:K50"/>
    <mergeCell ref="H48:I48"/>
    <mergeCell ref="L48:L49"/>
    <mergeCell ref="L50:L51"/>
    <mergeCell ref="L52:L53"/>
    <mergeCell ref="L54:L55"/>
    <mergeCell ref="G50:G51"/>
    <mergeCell ref="G52:G53"/>
    <mergeCell ref="G54:G55"/>
    <mergeCell ref="G56:G57"/>
    <mergeCell ref="L46:L47"/>
    <mergeCell ref="J44:K44"/>
    <mergeCell ref="L76:L77"/>
    <mergeCell ref="M86:N86"/>
    <mergeCell ref="B88:B89"/>
    <mergeCell ref="C88:C89"/>
    <mergeCell ref="E88:E89"/>
    <mergeCell ref="H88:I88"/>
    <mergeCell ref="J88:K88"/>
    <mergeCell ref="M88:N88"/>
    <mergeCell ref="H90:I90"/>
    <mergeCell ref="J90:K90"/>
    <mergeCell ref="G88:G89"/>
    <mergeCell ref="J92:K92"/>
    <mergeCell ref="H94:I94"/>
    <mergeCell ref="J94:K94"/>
    <mergeCell ref="B90:B91"/>
    <mergeCell ref="C90:C91"/>
    <mergeCell ref="E90:E91"/>
    <mergeCell ref="M90:N90"/>
    <mergeCell ref="B92:B93"/>
    <mergeCell ref="C92:C93"/>
    <mergeCell ref="E92:E93"/>
    <mergeCell ref="M92:N92"/>
    <mergeCell ref="B94:B95"/>
    <mergeCell ref="C94:C95"/>
    <mergeCell ref="E94:E95"/>
    <mergeCell ref="M94:N94"/>
    <mergeCell ref="J96:K96"/>
    <mergeCell ref="M96:N96"/>
    <mergeCell ref="C96:C97"/>
    <mergeCell ref="E96:E97"/>
    <mergeCell ref="B98:B99"/>
    <mergeCell ref="H98:I98"/>
    <mergeCell ref="J98:K98"/>
    <mergeCell ref="M98:N98"/>
    <mergeCell ref="C98:C99"/>
    <mergeCell ref="E98:E99"/>
    <mergeCell ref="L98:L99"/>
    <mergeCell ref="G98:G99"/>
    <mergeCell ref="A100:A101"/>
    <mergeCell ref="A102:A103"/>
    <mergeCell ref="A104:A105"/>
    <mergeCell ref="B100:B101"/>
    <mergeCell ref="B102:B103"/>
    <mergeCell ref="B104:B105"/>
    <mergeCell ref="B106:B107"/>
    <mergeCell ref="H100:I100"/>
    <mergeCell ref="J100:K100"/>
    <mergeCell ref="D100:D101"/>
    <mergeCell ref="D102:D103"/>
    <mergeCell ref="F100:F101"/>
    <mergeCell ref="F102:F103"/>
    <mergeCell ref="G100:G101"/>
    <mergeCell ref="G102:G103"/>
    <mergeCell ref="C104:C105"/>
    <mergeCell ref="E104:E105"/>
    <mergeCell ref="H104:I104"/>
    <mergeCell ref="J104:K104"/>
    <mergeCell ref="H106:I106"/>
    <mergeCell ref="G106:G107"/>
    <mergeCell ref="F104:F105"/>
    <mergeCell ref="G104:G105"/>
    <mergeCell ref="A106:A107"/>
    <mergeCell ref="M104:N104"/>
    <mergeCell ref="L100:L101"/>
    <mergeCell ref="L102:L103"/>
    <mergeCell ref="C100:C101"/>
    <mergeCell ref="E100:E101"/>
    <mergeCell ref="M100:N100"/>
    <mergeCell ref="C102:C103"/>
    <mergeCell ref="E102:E103"/>
    <mergeCell ref="H102:I102"/>
    <mergeCell ref="J102:K102"/>
    <mergeCell ref="M102:N102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1026-109B-4539-B93A-7379BEF33AF5}">
  <dimension ref="A1:G16"/>
  <sheetViews>
    <sheetView workbookViewId="0">
      <selection activeCell="B15" sqref="B15"/>
    </sheetView>
  </sheetViews>
  <sheetFormatPr defaultColWidth="8.69921875" defaultRowHeight="27" x14ac:dyDescent="0.75"/>
  <cols>
    <col min="1" max="1" width="8.69921875" style="261"/>
    <col min="2" max="2" width="16.09765625" style="273" customWidth="1"/>
    <col min="3" max="3" width="27.09765625" style="261" customWidth="1"/>
    <col min="4" max="4" width="12.69921875" style="271" customWidth="1"/>
    <col min="5" max="5" width="12.69921875" style="260" customWidth="1"/>
    <col min="6" max="6" width="12.69921875" style="261" customWidth="1"/>
    <col min="7" max="7" width="12.69921875" style="271" customWidth="1"/>
    <col min="8" max="16384" width="8.69921875" style="261"/>
  </cols>
  <sheetData>
    <row r="1" spans="1:7" x14ac:dyDescent="0.75">
      <c r="A1" s="333" t="s">
        <v>324</v>
      </c>
      <c r="B1" s="333"/>
      <c r="C1" s="333"/>
      <c r="D1" s="333"/>
      <c r="E1" s="333"/>
      <c r="F1" s="333"/>
      <c r="G1" s="333"/>
    </row>
    <row r="2" spans="1:7" x14ac:dyDescent="0.75">
      <c r="B2" s="334" t="s">
        <v>325</v>
      </c>
      <c r="C2" s="336" t="s">
        <v>326</v>
      </c>
      <c r="D2" s="330" t="s">
        <v>312</v>
      </c>
      <c r="E2" s="331"/>
      <c r="F2" s="331"/>
      <c r="G2" s="332"/>
    </row>
    <row r="3" spans="1:7" x14ac:dyDescent="0.75">
      <c r="B3" s="335"/>
      <c r="C3" s="337"/>
      <c r="D3" s="262" t="s">
        <v>327</v>
      </c>
      <c r="E3" s="262" t="s">
        <v>303</v>
      </c>
      <c r="F3" s="262" t="s">
        <v>328</v>
      </c>
      <c r="G3" s="262" t="s">
        <v>329</v>
      </c>
    </row>
    <row r="4" spans="1:7" x14ac:dyDescent="0.75">
      <c r="B4" s="268" t="s">
        <v>923</v>
      </c>
      <c r="C4" s="263">
        <f>'ต.ค. 67'!E108</f>
        <v>1626721.3200000003</v>
      </c>
      <c r="D4" s="264">
        <v>0</v>
      </c>
      <c r="E4" s="264">
        <v>0</v>
      </c>
      <c r="F4" s="264">
        <f>'ต.ค. 67'!A106</f>
        <v>50</v>
      </c>
      <c r="G4" s="264">
        <v>0</v>
      </c>
    </row>
    <row r="5" spans="1:7" x14ac:dyDescent="0.75">
      <c r="B5" s="268" t="s">
        <v>924</v>
      </c>
      <c r="C5" s="263">
        <f>พย.67!E114</f>
        <v>1274919.46</v>
      </c>
      <c r="D5" s="264">
        <v>0</v>
      </c>
      <c r="E5" s="264">
        <v>0</v>
      </c>
      <c r="F5" s="264">
        <f>พย.67!A112</f>
        <v>53</v>
      </c>
      <c r="G5" s="264">
        <v>0</v>
      </c>
    </row>
    <row r="6" spans="1:7" x14ac:dyDescent="0.75">
      <c r="B6" s="268" t="s">
        <v>925</v>
      </c>
      <c r="C6" s="263">
        <f>ธค67!E138</f>
        <v>885921.81</v>
      </c>
      <c r="D6" s="264">
        <v>0</v>
      </c>
      <c r="E6" s="264">
        <v>0</v>
      </c>
      <c r="F6" s="264">
        <f>ธค67!A136</f>
        <v>65</v>
      </c>
      <c r="G6" s="264">
        <v>0</v>
      </c>
    </row>
    <row r="7" spans="1:7" x14ac:dyDescent="0.75">
      <c r="B7" s="268" t="s">
        <v>926</v>
      </c>
      <c r="C7" s="265">
        <f>มค.68!E128</f>
        <v>1301553.46</v>
      </c>
      <c r="D7" s="264">
        <v>0</v>
      </c>
      <c r="E7" s="264">
        <v>0</v>
      </c>
      <c r="F7" s="266">
        <f>มค.68!A125</f>
        <v>59</v>
      </c>
      <c r="G7" s="264">
        <v>0</v>
      </c>
    </row>
    <row r="8" spans="1:7" x14ac:dyDescent="0.75">
      <c r="B8" s="268" t="s">
        <v>927</v>
      </c>
      <c r="C8" s="263">
        <f>'กพ.68 '!E120</f>
        <v>1991999.0800000003</v>
      </c>
      <c r="D8" s="264">
        <v>0</v>
      </c>
      <c r="E8" s="264">
        <v>0</v>
      </c>
      <c r="F8" s="264">
        <f>'กพ.68 '!A118</f>
        <v>56</v>
      </c>
      <c r="G8" s="264">
        <v>0</v>
      </c>
    </row>
    <row r="9" spans="1:7" x14ac:dyDescent="0.75">
      <c r="B9" s="268" t="s">
        <v>928</v>
      </c>
      <c r="C9" s="263">
        <f>มีค.68!E144</f>
        <v>7993273.9000000004</v>
      </c>
      <c r="D9" s="264">
        <v>2</v>
      </c>
      <c r="E9" s="264">
        <v>0</v>
      </c>
      <c r="F9" s="264">
        <f>มีค.68!A140-D9</f>
        <v>65</v>
      </c>
      <c r="G9" s="264">
        <v>0</v>
      </c>
    </row>
    <row r="10" spans="1:7" x14ac:dyDescent="0.75">
      <c r="B10" s="268" t="s">
        <v>929</v>
      </c>
      <c r="C10" s="267">
        <f>เมย.68!E108</f>
        <v>1598895.81</v>
      </c>
      <c r="D10" s="264">
        <v>0</v>
      </c>
      <c r="E10" s="264">
        <v>0</v>
      </c>
      <c r="F10" s="268" t="str">
        <f>เมย.68!A106</f>
        <v>50</v>
      </c>
      <c r="G10" s="264">
        <v>0</v>
      </c>
    </row>
    <row r="11" spans="1:7" x14ac:dyDescent="0.75">
      <c r="B11" s="268" t="s">
        <v>930</v>
      </c>
      <c r="C11" s="265">
        <f>'พค.68 '!E117</f>
        <v>1120390.0999999999</v>
      </c>
      <c r="D11" s="264">
        <v>0</v>
      </c>
      <c r="E11" s="264">
        <v>0</v>
      </c>
      <c r="F11" s="266">
        <f>'พค.68 '!A114</f>
        <v>54</v>
      </c>
      <c r="G11" s="264">
        <v>0</v>
      </c>
    </row>
    <row r="12" spans="1:7" x14ac:dyDescent="0.75">
      <c r="B12" s="268" t="s">
        <v>931</v>
      </c>
      <c r="C12" s="265">
        <f>มิย.68!E129</f>
        <v>1813778.99</v>
      </c>
      <c r="D12" s="264">
        <v>0</v>
      </c>
      <c r="E12" s="266">
        <v>1</v>
      </c>
      <c r="F12" s="264">
        <f>มิย.68!A126-E12</f>
        <v>59</v>
      </c>
      <c r="G12" s="264">
        <v>0</v>
      </c>
    </row>
    <row r="13" spans="1:7" x14ac:dyDescent="0.75">
      <c r="B13" s="268" t="s">
        <v>932</v>
      </c>
      <c r="C13" s="265">
        <f>กค.68!E132</f>
        <v>1440707.7999999998</v>
      </c>
      <c r="D13" s="264">
        <v>0</v>
      </c>
      <c r="E13" s="264">
        <v>0</v>
      </c>
      <c r="F13" s="264">
        <f>กค.68!A130</f>
        <v>62</v>
      </c>
      <c r="G13" s="264">
        <v>0</v>
      </c>
    </row>
    <row r="14" spans="1:7" x14ac:dyDescent="0.75">
      <c r="B14" s="268" t="s">
        <v>933</v>
      </c>
      <c r="C14" s="265">
        <f>สค.68!E153</f>
        <v>966114.23999999987</v>
      </c>
      <c r="D14" s="264">
        <v>0</v>
      </c>
      <c r="E14" s="264">
        <v>0</v>
      </c>
      <c r="F14" s="264">
        <f>สค.68!A150</f>
        <v>61</v>
      </c>
      <c r="G14" s="264">
        <v>0</v>
      </c>
    </row>
    <row r="15" spans="1:7" x14ac:dyDescent="0.75">
      <c r="B15" s="268" t="s">
        <v>934</v>
      </c>
      <c r="C15" s="265">
        <f>กย.68!E129</f>
        <v>2121908.09</v>
      </c>
      <c r="D15" s="264">
        <v>0</v>
      </c>
      <c r="E15" s="264">
        <v>0</v>
      </c>
      <c r="F15" s="264" t="str">
        <f>กย.68!A126</f>
        <v>61</v>
      </c>
      <c r="G15" s="264">
        <v>0</v>
      </c>
    </row>
    <row r="16" spans="1:7" x14ac:dyDescent="0.75">
      <c r="B16" s="272" t="s">
        <v>320</v>
      </c>
      <c r="C16" s="269">
        <f>SUM(C4:C15)</f>
        <v>24136184.059999999</v>
      </c>
      <c r="D16" s="262">
        <f>SUM(D4:D15)</f>
        <v>2</v>
      </c>
      <c r="E16" s="270">
        <f>SUM(E4:E15)</f>
        <v>1</v>
      </c>
      <c r="F16" s="262">
        <f>SUM(F4:F15)</f>
        <v>584</v>
      </c>
      <c r="G16" s="262">
        <f>SUM(G5:G15)</f>
        <v>0</v>
      </c>
    </row>
  </sheetData>
  <mergeCells count="4">
    <mergeCell ref="D2:G2"/>
    <mergeCell ref="A1:G1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66D0-30F5-4F24-AFE6-BA0AFF97472F}">
  <dimension ref="A1:R129"/>
  <sheetViews>
    <sheetView topLeftCell="B1" zoomScale="80" zoomScaleNormal="80" zoomScaleSheetLayoutView="85" workbookViewId="0">
      <selection activeCell="Q14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" style="126" customWidth="1"/>
    <col min="4" max="4" width="7.69921875" customWidth="1"/>
    <col min="5" max="5" width="15.09765625" style="241" customWidth="1"/>
    <col min="6" max="6" width="6.59765625" customWidth="1"/>
    <col min="7" max="7" width="12.19921875" customWidth="1"/>
    <col min="8" max="8" width="13.69921875" style="239" customWidth="1"/>
    <col min="9" max="9" width="23.3984375" customWidth="1"/>
    <col min="10" max="10" width="13.69921875" style="239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8" width="9.8984375" bestFit="1" customWidth="1"/>
  </cols>
  <sheetData>
    <row r="1" spans="1:17" x14ac:dyDescent="0.4">
      <c r="A1" s="1"/>
      <c r="B1" s="2"/>
      <c r="C1" s="244"/>
      <c r="D1" s="1"/>
      <c r="E1" s="244"/>
      <c r="F1" s="1"/>
      <c r="G1" s="1"/>
      <c r="H1" s="253"/>
      <c r="I1" s="28"/>
      <c r="J1" s="253"/>
      <c r="K1" s="28"/>
      <c r="L1" s="1"/>
      <c r="M1" s="1"/>
      <c r="N1" s="1"/>
      <c r="O1" s="406" t="s">
        <v>0</v>
      </c>
      <c r="P1" s="406"/>
    </row>
    <row r="2" spans="1:17" x14ac:dyDescent="0.4">
      <c r="A2" s="406" t="s">
        <v>267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ht="21" customHeight="1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ht="21" customHeight="1" x14ac:dyDescent="0.4">
      <c r="A4" s="407" t="s">
        <v>266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ht="17.25" customHeight="1" x14ac:dyDescent="0.4">
      <c r="A5" s="404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</row>
    <row r="6" spans="1:17" x14ac:dyDescent="0.4">
      <c r="A6" s="408" t="s">
        <v>1</v>
      </c>
      <c r="B6" s="408" t="s">
        <v>2</v>
      </c>
      <c r="C6" s="410" t="s">
        <v>3</v>
      </c>
      <c r="D6" s="411"/>
      <c r="E6" s="414" t="s">
        <v>4</v>
      </c>
      <c r="F6" s="415"/>
      <c r="G6" s="408" t="s">
        <v>5</v>
      </c>
      <c r="H6" s="396" t="s">
        <v>6</v>
      </c>
      <c r="I6" s="397"/>
      <c r="J6" s="396" t="s">
        <v>7</v>
      </c>
      <c r="K6" s="397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412"/>
      <c r="D7" s="413"/>
      <c r="E7" s="416"/>
      <c r="F7" s="417"/>
      <c r="G7" s="409"/>
      <c r="H7" s="398"/>
      <c r="I7" s="399"/>
      <c r="J7" s="398"/>
      <c r="K7" s="400"/>
      <c r="L7" s="7" t="s">
        <v>10</v>
      </c>
      <c r="M7" s="398" t="s">
        <v>11</v>
      </c>
      <c r="N7" s="404"/>
      <c r="O7" s="404"/>
      <c r="P7" s="400"/>
    </row>
    <row r="8" spans="1:17" ht="71.400000000000006" customHeight="1" x14ac:dyDescent="0.4">
      <c r="A8" s="376" t="s">
        <v>238</v>
      </c>
      <c r="B8" s="365" t="s">
        <v>308</v>
      </c>
      <c r="C8" s="378">
        <v>24000</v>
      </c>
      <c r="D8" s="380" t="s">
        <v>12</v>
      </c>
      <c r="E8" s="378">
        <v>18000</v>
      </c>
      <c r="F8" s="380" t="s">
        <v>12</v>
      </c>
      <c r="G8" s="369" t="s">
        <v>13</v>
      </c>
      <c r="H8" s="382" t="s">
        <v>268</v>
      </c>
      <c r="I8" s="383"/>
      <c r="J8" s="382" t="s">
        <v>268</v>
      </c>
      <c r="K8" s="383"/>
      <c r="L8" s="342" t="s">
        <v>244</v>
      </c>
      <c r="M8" s="382" t="s">
        <v>30</v>
      </c>
      <c r="N8" s="405"/>
      <c r="O8" s="245" t="s">
        <v>269</v>
      </c>
      <c r="P8" s="27" t="s">
        <v>27</v>
      </c>
      <c r="Q8" s="116"/>
    </row>
    <row r="9" spans="1:17" ht="25.5" customHeight="1" x14ac:dyDescent="0.4">
      <c r="A9" s="377"/>
      <c r="B9" s="366"/>
      <c r="C9" s="379"/>
      <c r="D9" s="381"/>
      <c r="E9" s="379"/>
      <c r="F9" s="381"/>
      <c r="G9" s="370"/>
      <c r="H9" s="224">
        <v>18000</v>
      </c>
      <c r="I9" s="246" t="s">
        <v>12</v>
      </c>
      <c r="J9" s="224">
        <v>18000</v>
      </c>
      <c r="K9" s="247" t="s">
        <v>12</v>
      </c>
      <c r="L9" s="343"/>
      <c r="M9" s="248" t="s">
        <v>14</v>
      </c>
      <c r="N9" s="249" t="s">
        <v>202</v>
      </c>
      <c r="O9" s="249" t="s">
        <v>270</v>
      </c>
      <c r="P9" s="27" t="s">
        <v>27</v>
      </c>
    </row>
    <row r="10" spans="1:17" ht="102.75" customHeight="1" x14ac:dyDescent="0.4">
      <c r="A10" s="374" t="s">
        <v>202</v>
      </c>
      <c r="B10" s="372" t="s">
        <v>271</v>
      </c>
      <c r="C10" s="392">
        <v>500000</v>
      </c>
      <c r="D10" s="369" t="s">
        <v>12</v>
      </c>
      <c r="E10" s="367">
        <v>498834</v>
      </c>
      <c r="F10" s="369" t="s">
        <v>12</v>
      </c>
      <c r="G10" s="395" t="s">
        <v>13</v>
      </c>
      <c r="H10" s="390" t="s">
        <v>226</v>
      </c>
      <c r="I10" s="391"/>
      <c r="J10" s="384" t="s">
        <v>226</v>
      </c>
      <c r="K10" s="385"/>
      <c r="L10" s="342" t="s">
        <v>244</v>
      </c>
      <c r="M10" s="382" t="s">
        <v>30</v>
      </c>
      <c r="N10" s="383"/>
      <c r="O10" s="9" t="s">
        <v>272</v>
      </c>
      <c r="P10" s="27" t="s">
        <v>27</v>
      </c>
      <c r="Q10" s="116"/>
    </row>
    <row r="11" spans="1:17" ht="25.5" customHeight="1" x14ac:dyDescent="0.4">
      <c r="A11" s="375"/>
      <c r="B11" s="373"/>
      <c r="C11" s="393"/>
      <c r="D11" s="370"/>
      <c r="E11" s="394"/>
      <c r="F11" s="370"/>
      <c r="G11" s="390"/>
      <c r="H11" s="48">
        <v>498834</v>
      </c>
      <c r="I11" s="9" t="str">
        <f>F10</f>
        <v>บาท</v>
      </c>
      <c r="J11" s="48">
        <v>498834</v>
      </c>
      <c r="K11" s="9" t="s">
        <v>12</v>
      </c>
      <c r="L11" s="343"/>
      <c r="M11" s="9" t="s">
        <v>14</v>
      </c>
      <c r="N11" s="9" t="s">
        <v>142</v>
      </c>
      <c r="O11" s="9" t="s">
        <v>270</v>
      </c>
      <c r="P11" s="12">
        <v>2568</v>
      </c>
    </row>
    <row r="12" spans="1:17" ht="92.4" customHeight="1" x14ac:dyDescent="0.4">
      <c r="A12" s="374" t="s">
        <v>203</v>
      </c>
      <c r="B12" s="372" t="s">
        <v>282</v>
      </c>
      <c r="C12" s="392">
        <v>500000</v>
      </c>
      <c r="D12" s="369" t="s">
        <v>12</v>
      </c>
      <c r="E12" s="392">
        <v>484710</v>
      </c>
      <c r="F12" s="369" t="s">
        <v>12</v>
      </c>
      <c r="G12" s="350" t="s">
        <v>13</v>
      </c>
      <c r="H12" s="384" t="s">
        <v>273</v>
      </c>
      <c r="I12" s="385"/>
      <c r="J12" s="384" t="s">
        <v>273</v>
      </c>
      <c r="K12" s="385"/>
      <c r="L12" s="342" t="s">
        <v>244</v>
      </c>
      <c r="M12" s="382" t="s">
        <v>30</v>
      </c>
      <c r="N12" s="383"/>
      <c r="O12" s="9" t="s">
        <v>274</v>
      </c>
      <c r="P12" s="29" t="s">
        <v>207</v>
      </c>
      <c r="Q12" s="116"/>
    </row>
    <row r="13" spans="1:17" ht="23.25" customHeight="1" x14ac:dyDescent="0.4">
      <c r="A13" s="375"/>
      <c r="B13" s="373"/>
      <c r="C13" s="393"/>
      <c r="D13" s="370"/>
      <c r="E13" s="393"/>
      <c r="F13" s="370"/>
      <c r="G13" s="351"/>
      <c r="H13" s="48">
        <v>484710</v>
      </c>
      <c r="I13" s="9" t="str">
        <f>F12</f>
        <v>บาท</v>
      </c>
      <c r="J13" s="48">
        <v>484710</v>
      </c>
      <c r="K13" s="9" t="str">
        <f>I13</f>
        <v>บาท</v>
      </c>
      <c r="L13" s="343"/>
      <c r="M13" s="9" t="s">
        <v>14</v>
      </c>
      <c r="N13" s="9" t="s">
        <v>143</v>
      </c>
      <c r="O13" s="9" t="s">
        <v>270</v>
      </c>
      <c r="P13" s="12">
        <v>2568</v>
      </c>
    </row>
    <row r="14" spans="1:17" ht="80.25" customHeight="1" x14ac:dyDescent="0.4">
      <c r="A14" s="374" t="s">
        <v>142</v>
      </c>
      <c r="B14" s="365" t="s">
        <v>287</v>
      </c>
      <c r="C14" s="346">
        <v>212000</v>
      </c>
      <c r="D14" s="369" t="s">
        <v>12</v>
      </c>
      <c r="E14" s="346">
        <v>176469.75</v>
      </c>
      <c r="F14" s="369" t="s">
        <v>12</v>
      </c>
      <c r="G14" s="350" t="s">
        <v>13</v>
      </c>
      <c r="H14" s="382" t="s">
        <v>284</v>
      </c>
      <c r="I14" s="383"/>
      <c r="J14" s="382" t="s">
        <v>284</v>
      </c>
      <c r="K14" s="383"/>
      <c r="L14" s="342" t="s">
        <v>244</v>
      </c>
      <c r="M14" s="382" t="s">
        <v>30</v>
      </c>
      <c r="N14" s="383"/>
      <c r="O14" s="9" t="s">
        <v>285</v>
      </c>
      <c r="P14" s="27" t="s">
        <v>27</v>
      </c>
      <c r="Q14" s="116"/>
    </row>
    <row r="15" spans="1:17" ht="23.25" customHeight="1" x14ac:dyDescent="0.4">
      <c r="A15" s="375"/>
      <c r="B15" s="366"/>
      <c r="C15" s="347"/>
      <c r="D15" s="370"/>
      <c r="E15" s="347"/>
      <c r="F15" s="370"/>
      <c r="G15" s="351"/>
      <c r="H15" s="48">
        <v>176469.75</v>
      </c>
      <c r="I15" s="164" t="s">
        <v>12</v>
      </c>
      <c r="J15" s="85">
        <v>176469.75</v>
      </c>
      <c r="K15" s="250" t="s">
        <v>12</v>
      </c>
      <c r="L15" s="343"/>
      <c r="M15" s="9" t="s">
        <v>14</v>
      </c>
      <c r="N15" s="164" t="s">
        <v>143</v>
      </c>
      <c r="O15" s="9" t="s">
        <v>270</v>
      </c>
      <c r="P15" s="12" t="s">
        <v>207</v>
      </c>
    </row>
    <row r="16" spans="1:17" ht="91.5" customHeight="1" x14ac:dyDescent="0.4">
      <c r="A16" s="374" t="s">
        <v>138</v>
      </c>
      <c r="B16" s="372" t="s">
        <v>277</v>
      </c>
      <c r="C16" s="346">
        <v>75000</v>
      </c>
      <c r="D16" s="369" t="s">
        <v>12</v>
      </c>
      <c r="E16" s="346">
        <v>73830</v>
      </c>
      <c r="F16" s="369" t="s">
        <v>12</v>
      </c>
      <c r="G16" s="350" t="s">
        <v>13</v>
      </c>
      <c r="H16" s="384" t="s">
        <v>273</v>
      </c>
      <c r="I16" s="385"/>
      <c r="J16" s="386" t="str">
        <f>H16</f>
        <v>บริษัท สยามแฟคเตอรี่ จำกัด</v>
      </c>
      <c r="K16" s="387"/>
      <c r="L16" s="342" t="s">
        <v>246</v>
      </c>
      <c r="M16" s="338" t="s">
        <v>30</v>
      </c>
      <c r="N16" s="339"/>
      <c r="O16" s="15" t="s">
        <v>275</v>
      </c>
      <c r="P16" s="17" t="s">
        <v>27</v>
      </c>
      <c r="Q16" s="116"/>
    </row>
    <row r="17" spans="1:18" ht="22.5" customHeight="1" x14ac:dyDescent="0.4">
      <c r="A17" s="375"/>
      <c r="B17" s="373"/>
      <c r="C17" s="347"/>
      <c r="D17" s="370"/>
      <c r="E17" s="347"/>
      <c r="F17" s="370"/>
      <c r="G17" s="351"/>
      <c r="H17" s="77">
        <v>73830</v>
      </c>
      <c r="I17" s="97" t="s">
        <v>12</v>
      </c>
      <c r="J17" s="77">
        <v>73830</v>
      </c>
      <c r="K17" s="97" t="s">
        <v>12</v>
      </c>
      <c r="L17" s="343"/>
      <c r="M17" s="251" t="s">
        <v>14</v>
      </c>
      <c r="N17" s="102" t="s">
        <v>276</v>
      </c>
      <c r="O17" s="15" t="s">
        <v>270</v>
      </c>
      <c r="P17" s="17">
        <v>2568</v>
      </c>
    </row>
    <row r="18" spans="1:18" ht="94.95" customHeight="1" x14ac:dyDescent="0.4">
      <c r="A18" s="340" t="s">
        <v>143</v>
      </c>
      <c r="B18" s="372" t="s">
        <v>283</v>
      </c>
      <c r="C18" s="346" t="s">
        <v>294</v>
      </c>
      <c r="D18" s="369" t="s">
        <v>12</v>
      </c>
      <c r="E18" s="346" t="s">
        <v>278</v>
      </c>
      <c r="F18" s="369" t="s">
        <v>12</v>
      </c>
      <c r="G18" s="350" t="s">
        <v>13</v>
      </c>
      <c r="H18" s="388" t="s">
        <v>226</v>
      </c>
      <c r="I18" s="389"/>
      <c r="J18" s="388" t="s">
        <v>226</v>
      </c>
      <c r="K18" s="389"/>
      <c r="L18" s="342" t="s">
        <v>246</v>
      </c>
      <c r="M18" s="338" t="s">
        <v>63</v>
      </c>
      <c r="N18" s="339"/>
      <c r="O18" s="15" t="s">
        <v>279</v>
      </c>
      <c r="P18" s="27" t="s">
        <v>27</v>
      </c>
      <c r="Q18" s="116"/>
      <c r="R18" s="256"/>
    </row>
    <row r="19" spans="1:18" ht="20.25" customHeight="1" x14ac:dyDescent="0.4">
      <c r="A19" s="341"/>
      <c r="B19" s="373"/>
      <c r="C19" s="347"/>
      <c r="D19" s="370"/>
      <c r="E19" s="347"/>
      <c r="F19" s="370"/>
      <c r="G19" s="351"/>
      <c r="H19" s="85" t="s">
        <v>278</v>
      </c>
      <c r="I19" s="9" t="s">
        <v>12</v>
      </c>
      <c r="J19" s="85" t="s">
        <v>278</v>
      </c>
      <c r="K19" s="252" t="s">
        <v>12</v>
      </c>
      <c r="L19" s="343"/>
      <c r="M19" s="101" t="s">
        <v>14</v>
      </c>
      <c r="N19" s="102" t="s">
        <v>141</v>
      </c>
      <c r="O19" s="15" t="s">
        <v>270</v>
      </c>
      <c r="P19" s="17" t="s">
        <v>207</v>
      </c>
    </row>
    <row r="20" spans="1:18" ht="60.6" customHeight="1" x14ac:dyDescent="0.4">
      <c r="A20" s="340" t="s">
        <v>222</v>
      </c>
      <c r="B20" s="365" t="s">
        <v>286</v>
      </c>
      <c r="C20" s="346">
        <v>14445</v>
      </c>
      <c r="D20" s="369" t="s">
        <v>12</v>
      </c>
      <c r="E20" s="346">
        <v>14445</v>
      </c>
      <c r="F20" s="369" t="s">
        <v>12</v>
      </c>
      <c r="G20" s="350" t="s">
        <v>13</v>
      </c>
      <c r="H20" s="382" t="s">
        <v>280</v>
      </c>
      <c r="I20" s="383"/>
      <c r="J20" s="382" t="s">
        <v>280</v>
      </c>
      <c r="K20" s="383"/>
      <c r="L20" s="342" t="s">
        <v>246</v>
      </c>
      <c r="M20" s="338" t="s">
        <v>23</v>
      </c>
      <c r="N20" s="339"/>
      <c r="O20" s="15" t="s">
        <v>281</v>
      </c>
      <c r="P20" s="27" t="s">
        <v>27</v>
      </c>
      <c r="Q20" s="254"/>
    </row>
    <row r="21" spans="1:18" ht="20.399999999999999" customHeight="1" x14ac:dyDescent="0.4">
      <c r="A21" s="341"/>
      <c r="B21" s="366"/>
      <c r="C21" s="347"/>
      <c r="D21" s="370"/>
      <c r="E21" s="347"/>
      <c r="F21" s="370"/>
      <c r="G21" s="351"/>
      <c r="H21" s="55">
        <v>14445</v>
      </c>
      <c r="I21" s="9" t="s">
        <v>12</v>
      </c>
      <c r="J21" s="55">
        <v>14445</v>
      </c>
      <c r="K21" s="9" t="s">
        <v>12</v>
      </c>
      <c r="L21" s="343"/>
      <c r="M21" s="101" t="s">
        <v>14</v>
      </c>
      <c r="N21" s="15" t="s">
        <v>163</v>
      </c>
      <c r="O21" s="15" t="s">
        <v>270</v>
      </c>
      <c r="P21" s="17" t="s">
        <v>207</v>
      </c>
    </row>
    <row r="22" spans="1:18" ht="57" customHeight="1" x14ac:dyDescent="0.4">
      <c r="A22" s="340" t="s">
        <v>208</v>
      </c>
      <c r="B22" s="365" t="s">
        <v>895</v>
      </c>
      <c r="C22" s="346">
        <v>1596</v>
      </c>
      <c r="D22" s="369" t="s">
        <v>12</v>
      </c>
      <c r="E22" s="346">
        <v>1596</v>
      </c>
      <c r="F22" s="369" t="s">
        <v>12</v>
      </c>
      <c r="G22" s="350" t="s">
        <v>13</v>
      </c>
      <c r="H22" s="382" t="s">
        <v>389</v>
      </c>
      <c r="I22" s="383"/>
      <c r="J22" s="382" t="s">
        <v>389</v>
      </c>
      <c r="K22" s="383"/>
      <c r="L22" s="365" t="s">
        <v>600</v>
      </c>
      <c r="M22" s="338" t="s">
        <v>23</v>
      </c>
      <c r="N22" s="339"/>
      <c r="O22" s="15">
        <v>1649</v>
      </c>
      <c r="P22" s="27" t="s">
        <v>27</v>
      </c>
    </row>
    <row r="23" spans="1:18" ht="20.399999999999999" customHeight="1" x14ac:dyDescent="0.4">
      <c r="A23" s="341"/>
      <c r="B23" s="366"/>
      <c r="C23" s="347"/>
      <c r="D23" s="370"/>
      <c r="E23" s="347"/>
      <c r="F23" s="370"/>
      <c r="G23" s="351"/>
      <c r="H23" s="76">
        <f>E22</f>
        <v>1596</v>
      </c>
      <c r="I23" s="9" t="s">
        <v>12</v>
      </c>
      <c r="J23" s="76">
        <f>H23</f>
        <v>1596</v>
      </c>
      <c r="K23" s="9" t="s">
        <v>12</v>
      </c>
      <c r="L23" s="366"/>
      <c r="M23" s="101" t="s">
        <v>14</v>
      </c>
      <c r="N23" s="15">
        <v>2</v>
      </c>
      <c r="O23" s="15" t="s">
        <v>270</v>
      </c>
      <c r="P23" s="17" t="s">
        <v>207</v>
      </c>
    </row>
    <row r="24" spans="1:18" ht="97.8" customHeight="1" x14ac:dyDescent="0.4">
      <c r="A24" s="340" t="s">
        <v>262</v>
      </c>
      <c r="B24" s="365" t="s">
        <v>897</v>
      </c>
      <c r="C24" s="346">
        <v>11392</v>
      </c>
      <c r="D24" s="369" t="s">
        <v>12</v>
      </c>
      <c r="E24" s="346">
        <v>11392</v>
      </c>
      <c r="F24" s="369" t="s">
        <v>12</v>
      </c>
      <c r="G24" s="350" t="s">
        <v>13</v>
      </c>
      <c r="H24" s="367" t="s">
        <v>896</v>
      </c>
      <c r="I24" s="368"/>
      <c r="J24" s="367" t="s">
        <v>896</v>
      </c>
      <c r="K24" s="368"/>
      <c r="L24" s="365" t="s">
        <v>898</v>
      </c>
      <c r="M24" s="338" t="s">
        <v>23</v>
      </c>
      <c r="N24" s="339"/>
      <c r="O24" s="15">
        <v>1684</v>
      </c>
      <c r="P24" s="27" t="s">
        <v>27</v>
      </c>
    </row>
    <row r="25" spans="1:18" ht="20.399999999999999" customHeight="1" x14ac:dyDescent="0.4">
      <c r="A25" s="341"/>
      <c r="B25" s="366"/>
      <c r="C25" s="347"/>
      <c r="D25" s="370"/>
      <c r="E25" s="347"/>
      <c r="F25" s="370"/>
      <c r="G25" s="351"/>
      <c r="H25" s="48">
        <f>E24</f>
        <v>11392</v>
      </c>
      <c r="I25" s="9" t="s">
        <v>12</v>
      </c>
      <c r="J25" s="55">
        <f>H25</f>
        <v>11392</v>
      </c>
      <c r="K25" s="9" t="s">
        <v>12</v>
      </c>
      <c r="L25" s="366"/>
      <c r="M25" s="101" t="s">
        <v>14</v>
      </c>
      <c r="N25" s="15">
        <v>8</v>
      </c>
      <c r="O25" s="15" t="s">
        <v>270</v>
      </c>
      <c r="P25" s="17" t="s">
        <v>207</v>
      </c>
    </row>
    <row r="26" spans="1:18" ht="82.8" customHeight="1" x14ac:dyDescent="0.4">
      <c r="A26" s="340" t="s">
        <v>174</v>
      </c>
      <c r="B26" s="365" t="s">
        <v>900</v>
      </c>
      <c r="C26" s="346">
        <v>798</v>
      </c>
      <c r="D26" s="369" t="s">
        <v>12</v>
      </c>
      <c r="E26" s="346">
        <v>798</v>
      </c>
      <c r="F26" s="369" t="s">
        <v>12</v>
      </c>
      <c r="G26" s="350" t="s">
        <v>13</v>
      </c>
      <c r="H26" s="367" t="s">
        <v>389</v>
      </c>
      <c r="I26" s="368"/>
      <c r="J26" s="367" t="s">
        <v>389</v>
      </c>
      <c r="K26" s="368"/>
      <c r="L26" s="365" t="s">
        <v>899</v>
      </c>
      <c r="M26" s="338" t="s">
        <v>23</v>
      </c>
      <c r="N26" s="339"/>
      <c r="O26" s="15">
        <v>1709</v>
      </c>
      <c r="P26" s="27" t="s">
        <v>27</v>
      </c>
    </row>
    <row r="27" spans="1:18" ht="20.399999999999999" customHeight="1" x14ac:dyDescent="0.4">
      <c r="A27" s="341"/>
      <c r="B27" s="366"/>
      <c r="C27" s="347"/>
      <c r="D27" s="370"/>
      <c r="E27" s="347"/>
      <c r="F27" s="370"/>
      <c r="G27" s="351"/>
      <c r="H27" s="48">
        <f>E26</f>
        <v>798</v>
      </c>
      <c r="I27" s="9" t="s">
        <v>12</v>
      </c>
      <c r="J27" s="55">
        <f>E26</f>
        <v>798</v>
      </c>
      <c r="K27" s="9" t="s">
        <v>12</v>
      </c>
      <c r="L27" s="366"/>
      <c r="M27" s="101" t="s">
        <v>14</v>
      </c>
      <c r="N27" s="15">
        <v>10</v>
      </c>
      <c r="O27" s="15" t="s">
        <v>270</v>
      </c>
      <c r="P27" s="17" t="s">
        <v>207</v>
      </c>
    </row>
    <row r="28" spans="1:18" ht="67.8" customHeight="1" x14ac:dyDescent="0.4">
      <c r="A28" s="340" t="s">
        <v>276</v>
      </c>
      <c r="B28" s="365" t="s">
        <v>902</v>
      </c>
      <c r="C28" s="346">
        <v>44323.13</v>
      </c>
      <c r="D28" s="369" t="s">
        <v>12</v>
      </c>
      <c r="E28" s="346">
        <v>44323.13</v>
      </c>
      <c r="F28" s="369" t="s">
        <v>12</v>
      </c>
      <c r="G28" s="350" t="s">
        <v>13</v>
      </c>
      <c r="H28" s="367" t="s">
        <v>901</v>
      </c>
      <c r="I28" s="368"/>
      <c r="J28" s="367" t="s">
        <v>901</v>
      </c>
      <c r="K28" s="368"/>
      <c r="L28" s="365" t="s">
        <v>870</v>
      </c>
      <c r="M28" s="338" t="s">
        <v>23</v>
      </c>
      <c r="N28" s="339"/>
      <c r="O28" s="15">
        <v>1726</v>
      </c>
      <c r="P28" s="27" t="s">
        <v>27</v>
      </c>
    </row>
    <row r="29" spans="1:18" ht="20.399999999999999" customHeight="1" x14ac:dyDescent="0.4">
      <c r="A29" s="341"/>
      <c r="B29" s="366"/>
      <c r="C29" s="347"/>
      <c r="D29" s="370"/>
      <c r="E29" s="347"/>
      <c r="F29" s="370"/>
      <c r="G29" s="351"/>
      <c r="H29" s="48">
        <f>E28</f>
        <v>44323.13</v>
      </c>
      <c r="I29" s="9" t="s">
        <v>12</v>
      </c>
      <c r="J29" s="48">
        <f>H29</f>
        <v>44323.13</v>
      </c>
      <c r="K29" s="9" t="s">
        <v>12</v>
      </c>
      <c r="L29" s="366"/>
      <c r="M29" s="101" t="s">
        <v>14</v>
      </c>
      <c r="N29" s="15">
        <v>11</v>
      </c>
      <c r="O29" s="15" t="s">
        <v>270</v>
      </c>
      <c r="P29" s="17" t="s">
        <v>207</v>
      </c>
    </row>
    <row r="30" spans="1:18" ht="72" customHeight="1" x14ac:dyDescent="0.4">
      <c r="A30" s="340" t="s">
        <v>178</v>
      </c>
      <c r="B30" s="365" t="s">
        <v>903</v>
      </c>
      <c r="C30" s="346">
        <v>798</v>
      </c>
      <c r="D30" s="369" t="s">
        <v>12</v>
      </c>
      <c r="E30" s="346">
        <v>798</v>
      </c>
      <c r="F30" s="369" t="s">
        <v>12</v>
      </c>
      <c r="G30" s="350" t="s">
        <v>13</v>
      </c>
      <c r="H30" s="367" t="s">
        <v>389</v>
      </c>
      <c r="I30" s="368"/>
      <c r="J30" s="367" t="s">
        <v>389</v>
      </c>
      <c r="K30" s="368"/>
      <c r="L30" s="365" t="s">
        <v>899</v>
      </c>
      <c r="M30" s="338" t="s">
        <v>23</v>
      </c>
      <c r="N30" s="339"/>
      <c r="O30" s="15">
        <v>1731</v>
      </c>
      <c r="P30" s="27" t="s">
        <v>27</v>
      </c>
    </row>
    <row r="31" spans="1:18" ht="20.399999999999999" customHeight="1" x14ac:dyDescent="0.4">
      <c r="A31" s="341"/>
      <c r="B31" s="371"/>
      <c r="C31" s="347"/>
      <c r="D31" s="370"/>
      <c r="E31" s="347"/>
      <c r="F31" s="370"/>
      <c r="G31" s="351"/>
      <c r="H31" s="55">
        <f>E30</f>
        <v>798</v>
      </c>
      <c r="I31" s="9" t="s">
        <v>12</v>
      </c>
      <c r="J31" s="55">
        <f>H31</f>
        <v>798</v>
      </c>
      <c r="K31" s="9" t="s">
        <v>12</v>
      </c>
      <c r="L31" s="366"/>
      <c r="M31" s="101" t="s">
        <v>14</v>
      </c>
      <c r="N31" s="15">
        <v>11</v>
      </c>
      <c r="O31" s="15" t="s">
        <v>270</v>
      </c>
      <c r="P31" s="17" t="s">
        <v>207</v>
      </c>
    </row>
    <row r="32" spans="1:18" ht="85.8" customHeight="1" x14ac:dyDescent="0.4">
      <c r="A32" s="340" t="s">
        <v>141</v>
      </c>
      <c r="B32" s="365" t="s">
        <v>904</v>
      </c>
      <c r="C32" s="346">
        <v>1798</v>
      </c>
      <c r="D32" s="369" t="s">
        <v>12</v>
      </c>
      <c r="E32" s="346">
        <v>1798</v>
      </c>
      <c r="F32" s="369" t="s">
        <v>12</v>
      </c>
      <c r="G32" s="350" t="s">
        <v>13</v>
      </c>
      <c r="H32" s="367" t="s">
        <v>389</v>
      </c>
      <c r="I32" s="368"/>
      <c r="J32" s="367" t="s">
        <v>389</v>
      </c>
      <c r="K32" s="368"/>
      <c r="L32" s="365" t="s">
        <v>905</v>
      </c>
      <c r="M32" s="338" t="s">
        <v>23</v>
      </c>
      <c r="N32" s="339"/>
      <c r="O32" s="15">
        <v>1745</v>
      </c>
      <c r="P32" s="27" t="s">
        <v>27</v>
      </c>
    </row>
    <row r="33" spans="1:16" ht="20.399999999999999" customHeight="1" x14ac:dyDescent="0.4">
      <c r="A33" s="341"/>
      <c r="B33" s="366"/>
      <c r="C33" s="347"/>
      <c r="D33" s="370"/>
      <c r="E33" s="347"/>
      <c r="F33" s="370"/>
      <c r="G33" s="351"/>
      <c r="H33" s="55">
        <f>E32</f>
        <v>1798</v>
      </c>
      <c r="I33" s="9" t="s">
        <v>12</v>
      </c>
      <c r="J33" s="55">
        <f>H33</f>
        <v>1798</v>
      </c>
      <c r="K33" s="9" t="s">
        <v>12</v>
      </c>
      <c r="L33" s="366"/>
      <c r="M33" s="101" t="s">
        <v>14</v>
      </c>
      <c r="N33" s="15">
        <v>17</v>
      </c>
      <c r="O33" s="15" t="s">
        <v>270</v>
      </c>
      <c r="P33" s="17" t="s">
        <v>207</v>
      </c>
    </row>
    <row r="34" spans="1:16" ht="105" customHeight="1" x14ac:dyDescent="0.4">
      <c r="A34" s="340" t="s">
        <v>522</v>
      </c>
      <c r="B34" s="365" t="s">
        <v>907</v>
      </c>
      <c r="C34" s="362">
        <v>8000</v>
      </c>
      <c r="D34" s="369" t="s">
        <v>12</v>
      </c>
      <c r="E34" s="362">
        <v>8000</v>
      </c>
      <c r="F34" s="369" t="s">
        <v>12</v>
      </c>
      <c r="G34" s="350" t="s">
        <v>13</v>
      </c>
      <c r="H34" s="367" t="s">
        <v>906</v>
      </c>
      <c r="I34" s="368"/>
      <c r="J34" s="367" t="s">
        <v>906</v>
      </c>
      <c r="K34" s="368"/>
      <c r="L34" s="365" t="s">
        <v>917</v>
      </c>
      <c r="M34" s="338" t="s">
        <v>23</v>
      </c>
      <c r="N34" s="339"/>
      <c r="O34" s="15">
        <v>1756</v>
      </c>
      <c r="P34" s="27" t="s">
        <v>27</v>
      </c>
    </row>
    <row r="35" spans="1:16" ht="20.399999999999999" customHeight="1" x14ac:dyDescent="0.4">
      <c r="A35" s="341"/>
      <c r="B35" s="366"/>
      <c r="C35" s="363"/>
      <c r="D35" s="370"/>
      <c r="E35" s="363"/>
      <c r="F35" s="370"/>
      <c r="G35" s="351"/>
      <c r="H35" s="55">
        <f>E34</f>
        <v>8000</v>
      </c>
      <c r="I35" s="9" t="s">
        <v>12</v>
      </c>
      <c r="J35" s="55">
        <f>H35</f>
        <v>8000</v>
      </c>
      <c r="K35" s="9" t="s">
        <v>12</v>
      </c>
      <c r="L35" s="366"/>
      <c r="M35" s="101" t="s">
        <v>14</v>
      </c>
      <c r="N35" s="15">
        <v>18</v>
      </c>
      <c r="O35" s="15" t="s">
        <v>270</v>
      </c>
      <c r="P35" s="17" t="s">
        <v>207</v>
      </c>
    </row>
    <row r="36" spans="1:16" ht="88.2" customHeight="1" x14ac:dyDescent="0.4">
      <c r="A36" s="340" t="s">
        <v>147</v>
      </c>
      <c r="B36" s="365" t="s">
        <v>908</v>
      </c>
      <c r="C36" s="346">
        <v>1798</v>
      </c>
      <c r="D36" s="369" t="s">
        <v>12</v>
      </c>
      <c r="E36" s="346">
        <v>1798</v>
      </c>
      <c r="F36" s="369" t="s">
        <v>12</v>
      </c>
      <c r="G36" s="350" t="s">
        <v>13</v>
      </c>
      <c r="H36" s="367" t="s">
        <v>389</v>
      </c>
      <c r="I36" s="368"/>
      <c r="J36" s="367" t="s">
        <v>389</v>
      </c>
      <c r="K36" s="368"/>
      <c r="L36" s="365" t="s">
        <v>909</v>
      </c>
      <c r="M36" s="338" t="s">
        <v>23</v>
      </c>
      <c r="N36" s="339"/>
      <c r="O36" s="15">
        <v>1779</v>
      </c>
      <c r="P36" s="27" t="s">
        <v>27</v>
      </c>
    </row>
    <row r="37" spans="1:16" ht="20.399999999999999" customHeight="1" x14ac:dyDescent="0.4">
      <c r="A37" s="341"/>
      <c r="B37" s="366"/>
      <c r="C37" s="347"/>
      <c r="D37" s="370"/>
      <c r="E37" s="347"/>
      <c r="F37" s="370"/>
      <c r="G37" s="351"/>
      <c r="H37" s="55">
        <f>E36</f>
        <v>1798</v>
      </c>
      <c r="I37" s="9" t="s">
        <v>12</v>
      </c>
      <c r="J37" s="55">
        <f>H37</f>
        <v>1798</v>
      </c>
      <c r="K37" s="9" t="s">
        <v>12</v>
      </c>
      <c r="L37" s="366"/>
      <c r="M37" s="101" t="s">
        <v>14</v>
      </c>
      <c r="N37" s="15">
        <v>19</v>
      </c>
      <c r="O37" s="15" t="s">
        <v>270</v>
      </c>
      <c r="P37" s="17" t="s">
        <v>207</v>
      </c>
    </row>
    <row r="38" spans="1:16" ht="64.2" customHeight="1" x14ac:dyDescent="0.4">
      <c r="A38" s="340" t="s">
        <v>529</v>
      </c>
      <c r="B38" s="365" t="s">
        <v>911</v>
      </c>
      <c r="C38" s="346">
        <v>8400</v>
      </c>
      <c r="D38" s="369" t="s">
        <v>12</v>
      </c>
      <c r="E38" s="346">
        <v>8400</v>
      </c>
      <c r="F38" s="369" t="s">
        <v>12</v>
      </c>
      <c r="G38" s="350" t="s">
        <v>13</v>
      </c>
      <c r="H38" s="367" t="s">
        <v>910</v>
      </c>
      <c r="I38" s="368"/>
      <c r="J38" s="367" t="s">
        <v>910</v>
      </c>
      <c r="K38" s="368"/>
      <c r="L38" s="365" t="s">
        <v>917</v>
      </c>
      <c r="M38" s="338" t="s">
        <v>23</v>
      </c>
      <c r="N38" s="339"/>
      <c r="O38" s="15">
        <v>1786</v>
      </c>
      <c r="P38" s="27" t="s">
        <v>27</v>
      </c>
    </row>
    <row r="39" spans="1:16" ht="20.399999999999999" customHeight="1" x14ac:dyDescent="0.4">
      <c r="A39" s="341"/>
      <c r="B39" s="366"/>
      <c r="C39" s="347"/>
      <c r="D39" s="370"/>
      <c r="E39" s="347"/>
      <c r="F39" s="370"/>
      <c r="G39" s="351"/>
      <c r="H39" s="76">
        <f>E38</f>
        <v>8400</v>
      </c>
      <c r="I39" s="9" t="s">
        <v>12</v>
      </c>
      <c r="J39" s="76">
        <f>H39</f>
        <v>8400</v>
      </c>
      <c r="K39" s="9" t="s">
        <v>12</v>
      </c>
      <c r="L39" s="366"/>
      <c r="M39" s="101" t="s">
        <v>14</v>
      </c>
      <c r="N39" s="15">
        <v>22</v>
      </c>
      <c r="O39" s="15" t="s">
        <v>270</v>
      </c>
      <c r="P39" s="17" t="s">
        <v>207</v>
      </c>
    </row>
    <row r="40" spans="1:16" ht="79.2" customHeight="1" x14ac:dyDescent="0.4">
      <c r="A40" s="340" t="s">
        <v>185</v>
      </c>
      <c r="B40" s="365" t="s">
        <v>912</v>
      </c>
      <c r="C40" s="346">
        <v>1198</v>
      </c>
      <c r="D40" s="369" t="s">
        <v>12</v>
      </c>
      <c r="E40" s="346">
        <v>1198</v>
      </c>
      <c r="F40" s="369" t="s">
        <v>12</v>
      </c>
      <c r="G40" s="350" t="s">
        <v>13</v>
      </c>
      <c r="H40" s="367" t="s">
        <v>389</v>
      </c>
      <c r="I40" s="368"/>
      <c r="J40" s="367" t="s">
        <v>389</v>
      </c>
      <c r="K40" s="368"/>
      <c r="L40" s="365" t="s">
        <v>909</v>
      </c>
      <c r="M40" s="338" t="s">
        <v>23</v>
      </c>
      <c r="N40" s="339"/>
      <c r="O40" s="15">
        <v>1791</v>
      </c>
      <c r="P40" s="27" t="s">
        <v>27</v>
      </c>
    </row>
    <row r="41" spans="1:16" ht="20.399999999999999" customHeight="1" x14ac:dyDescent="0.4">
      <c r="A41" s="341"/>
      <c r="B41" s="366"/>
      <c r="C41" s="347"/>
      <c r="D41" s="370"/>
      <c r="E41" s="347"/>
      <c r="F41" s="370"/>
      <c r="G41" s="351"/>
      <c r="H41" s="48">
        <f>E40</f>
        <v>1198</v>
      </c>
      <c r="I41" s="9" t="s">
        <v>12</v>
      </c>
      <c r="J41" s="55">
        <f>H41</f>
        <v>1198</v>
      </c>
      <c r="K41" s="9" t="s">
        <v>12</v>
      </c>
      <c r="L41" s="366"/>
      <c r="M41" s="101" t="s">
        <v>14</v>
      </c>
      <c r="N41" s="15">
        <v>23</v>
      </c>
      <c r="O41" s="15" t="s">
        <v>270</v>
      </c>
      <c r="P41" s="17" t="s">
        <v>207</v>
      </c>
    </row>
    <row r="42" spans="1:16" ht="97.2" customHeight="1" x14ac:dyDescent="0.4">
      <c r="A42" s="340" t="s">
        <v>163</v>
      </c>
      <c r="B42" s="365" t="s">
        <v>913</v>
      </c>
      <c r="C42" s="346">
        <v>1198</v>
      </c>
      <c r="D42" s="369" t="s">
        <v>12</v>
      </c>
      <c r="E42" s="346">
        <v>1198</v>
      </c>
      <c r="F42" s="369" t="s">
        <v>12</v>
      </c>
      <c r="G42" s="350" t="s">
        <v>13</v>
      </c>
      <c r="H42" s="367" t="s">
        <v>389</v>
      </c>
      <c r="I42" s="368"/>
      <c r="J42" s="367" t="s">
        <v>389</v>
      </c>
      <c r="K42" s="368"/>
      <c r="L42" s="365" t="s">
        <v>909</v>
      </c>
      <c r="M42" s="338" t="s">
        <v>23</v>
      </c>
      <c r="N42" s="339"/>
      <c r="O42" s="15">
        <v>1829</v>
      </c>
      <c r="P42" s="27" t="s">
        <v>27</v>
      </c>
    </row>
    <row r="43" spans="1:16" ht="20.399999999999999" customHeight="1" x14ac:dyDescent="0.4">
      <c r="A43" s="341"/>
      <c r="B43" s="366"/>
      <c r="C43" s="347"/>
      <c r="D43" s="370"/>
      <c r="E43" s="347"/>
      <c r="F43" s="370"/>
      <c r="G43" s="351"/>
      <c r="H43" s="48">
        <f>E42</f>
        <v>1198</v>
      </c>
      <c r="I43" s="9" t="s">
        <v>12</v>
      </c>
      <c r="J43" s="55">
        <f>E42</f>
        <v>1198</v>
      </c>
      <c r="K43" s="9" t="s">
        <v>12</v>
      </c>
      <c r="L43" s="366"/>
      <c r="M43" s="101" t="s">
        <v>14</v>
      </c>
      <c r="N43" s="15">
        <v>26</v>
      </c>
      <c r="O43" s="15" t="s">
        <v>270</v>
      </c>
      <c r="P43" s="17" t="s">
        <v>207</v>
      </c>
    </row>
    <row r="44" spans="1:16" ht="88.2" customHeight="1" x14ac:dyDescent="0.4">
      <c r="A44" s="340" t="s">
        <v>217</v>
      </c>
      <c r="B44" s="365" t="s">
        <v>915</v>
      </c>
      <c r="C44" s="346">
        <v>11785.6</v>
      </c>
      <c r="D44" s="369" t="s">
        <v>12</v>
      </c>
      <c r="E44" s="346">
        <v>11785.6</v>
      </c>
      <c r="F44" s="369" t="s">
        <v>12</v>
      </c>
      <c r="G44" s="350" t="s">
        <v>13</v>
      </c>
      <c r="H44" s="367" t="s">
        <v>914</v>
      </c>
      <c r="I44" s="368"/>
      <c r="J44" s="367" t="s">
        <v>914</v>
      </c>
      <c r="K44" s="368"/>
      <c r="L44" s="365" t="s">
        <v>870</v>
      </c>
      <c r="M44" s="338" t="s">
        <v>23</v>
      </c>
      <c r="N44" s="339"/>
      <c r="O44" s="15">
        <v>1832</v>
      </c>
      <c r="P44" s="27" t="s">
        <v>27</v>
      </c>
    </row>
    <row r="45" spans="1:16" ht="20.399999999999999" customHeight="1" x14ac:dyDescent="0.4">
      <c r="A45" s="341"/>
      <c r="B45" s="366"/>
      <c r="C45" s="347"/>
      <c r="D45" s="370"/>
      <c r="E45" s="347"/>
      <c r="F45" s="370"/>
      <c r="G45" s="351"/>
      <c r="H45" s="76">
        <f>E44</f>
        <v>11785.6</v>
      </c>
      <c r="I45" s="9" t="s">
        <v>12</v>
      </c>
      <c r="J45" s="76">
        <f>H45</f>
        <v>11785.6</v>
      </c>
      <c r="K45" s="9" t="s">
        <v>12</v>
      </c>
      <c r="L45" s="366"/>
      <c r="M45" s="101" t="s">
        <v>14</v>
      </c>
      <c r="N45" s="15">
        <v>26</v>
      </c>
      <c r="O45" s="15" t="s">
        <v>270</v>
      </c>
      <c r="P45" s="17" t="s">
        <v>207</v>
      </c>
    </row>
    <row r="46" spans="1:16" ht="95.4" customHeight="1" x14ac:dyDescent="0.4">
      <c r="A46" s="340" t="s">
        <v>540</v>
      </c>
      <c r="B46" s="365" t="s">
        <v>916</v>
      </c>
      <c r="C46" s="346">
        <v>2000</v>
      </c>
      <c r="D46" s="369" t="s">
        <v>12</v>
      </c>
      <c r="E46" s="346">
        <v>2000</v>
      </c>
      <c r="F46" s="369" t="s">
        <v>12</v>
      </c>
      <c r="G46" s="350" t="s">
        <v>13</v>
      </c>
      <c r="H46" s="367" t="s">
        <v>445</v>
      </c>
      <c r="I46" s="368"/>
      <c r="J46" s="367" t="s">
        <v>445</v>
      </c>
      <c r="K46" s="368"/>
      <c r="L46" s="365" t="s">
        <v>909</v>
      </c>
      <c r="M46" s="338" t="s">
        <v>23</v>
      </c>
      <c r="N46" s="339"/>
      <c r="O46" s="15">
        <v>1832</v>
      </c>
      <c r="P46" s="27" t="s">
        <v>27</v>
      </c>
    </row>
    <row r="47" spans="1:16" ht="20.25" customHeight="1" x14ac:dyDescent="0.4">
      <c r="A47" s="341"/>
      <c r="B47" s="366"/>
      <c r="C47" s="347"/>
      <c r="D47" s="370"/>
      <c r="E47" s="347"/>
      <c r="F47" s="370"/>
      <c r="G47" s="351"/>
      <c r="H47" s="48">
        <f>E46</f>
        <v>2000</v>
      </c>
      <c r="I47" s="9" t="s">
        <v>12</v>
      </c>
      <c r="J47" s="55">
        <f>H47</f>
        <v>2000</v>
      </c>
      <c r="K47" s="9" t="s">
        <v>12</v>
      </c>
      <c r="L47" s="366"/>
      <c r="M47" s="101" t="s">
        <v>14</v>
      </c>
      <c r="N47" s="15">
        <v>29</v>
      </c>
      <c r="O47" s="15" t="s">
        <v>270</v>
      </c>
      <c r="P47" s="17" t="s">
        <v>207</v>
      </c>
    </row>
    <row r="48" spans="1:16" ht="78" customHeight="1" x14ac:dyDescent="0.4">
      <c r="A48" s="340" t="s">
        <v>544</v>
      </c>
      <c r="B48" s="342" t="s">
        <v>337</v>
      </c>
      <c r="C48" s="346">
        <v>23332.73</v>
      </c>
      <c r="D48" s="344" t="s">
        <v>12</v>
      </c>
      <c r="E48" s="346">
        <v>23332.73</v>
      </c>
      <c r="F48" s="348" t="s">
        <v>12</v>
      </c>
      <c r="G48" s="350" t="s">
        <v>13</v>
      </c>
      <c r="H48" s="360" t="s">
        <v>336</v>
      </c>
      <c r="I48" s="361"/>
      <c r="J48" s="360" t="s">
        <v>336</v>
      </c>
      <c r="K48" s="361"/>
      <c r="L48" s="354" t="s">
        <v>492</v>
      </c>
      <c r="M48" s="338" t="s">
        <v>300</v>
      </c>
      <c r="N48" s="339"/>
      <c r="O48" s="15">
        <v>1</v>
      </c>
      <c r="P48" s="15">
        <v>2568</v>
      </c>
    </row>
    <row r="49" spans="1:16" ht="22.5" customHeight="1" x14ac:dyDescent="0.4">
      <c r="A49" s="341"/>
      <c r="B49" s="343"/>
      <c r="C49" s="347"/>
      <c r="D49" s="345"/>
      <c r="E49" s="347"/>
      <c r="F49" s="349"/>
      <c r="G49" s="351"/>
      <c r="H49" s="76">
        <f>E48</f>
        <v>23332.73</v>
      </c>
      <c r="I49" s="21" t="s">
        <v>12</v>
      </c>
      <c r="J49" s="76">
        <f>H49</f>
        <v>23332.73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5">
        <v>2568</v>
      </c>
    </row>
    <row r="50" spans="1:16" ht="25.5" customHeight="1" x14ac:dyDescent="0.4">
      <c r="A50" s="340" t="s">
        <v>228</v>
      </c>
      <c r="B50" s="364" t="s">
        <v>337</v>
      </c>
      <c r="C50" s="346">
        <v>18437.54</v>
      </c>
      <c r="D50" s="344" t="s">
        <v>12</v>
      </c>
      <c r="E50" s="346">
        <f>C50</f>
        <v>18437.54</v>
      </c>
      <c r="F50" s="348" t="s">
        <v>12</v>
      </c>
      <c r="G50" s="350" t="s">
        <v>13</v>
      </c>
      <c r="H50" s="360" t="s">
        <v>338</v>
      </c>
      <c r="I50" s="361"/>
      <c r="J50" s="360" t="s">
        <v>338</v>
      </c>
      <c r="K50" s="361"/>
      <c r="L50" s="354" t="s">
        <v>496</v>
      </c>
      <c r="M50" s="338" t="s">
        <v>300</v>
      </c>
      <c r="N50" s="339"/>
      <c r="O50" s="15">
        <v>2</v>
      </c>
      <c r="P50" s="15">
        <v>2568</v>
      </c>
    </row>
    <row r="51" spans="1:16" x14ac:dyDescent="0.4">
      <c r="A51" s="341"/>
      <c r="B51" s="343"/>
      <c r="C51" s="347"/>
      <c r="D51" s="345"/>
      <c r="E51" s="347"/>
      <c r="F51" s="349"/>
      <c r="G51" s="351"/>
      <c r="H51" s="76">
        <f>E50</f>
        <v>18437.54</v>
      </c>
      <c r="I51" s="21" t="s">
        <v>12</v>
      </c>
      <c r="J51" s="76">
        <f>H51</f>
        <v>18437.54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5">
        <v>2568</v>
      </c>
    </row>
    <row r="52" spans="1:16" ht="60.75" customHeight="1" x14ac:dyDescent="0.4">
      <c r="A52" s="340" t="s">
        <v>301</v>
      </c>
      <c r="B52" s="342" t="s">
        <v>337</v>
      </c>
      <c r="C52" s="346">
        <v>16311.34</v>
      </c>
      <c r="D52" s="344" t="s">
        <v>12</v>
      </c>
      <c r="E52" s="346">
        <f>C52</f>
        <v>16311.34</v>
      </c>
      <c r="F52" s="348" t="s">
        <v>12</v>
      </c>
      <c r="G52" s="350" t="s">
        <v>13</v>
      </c>
      <c r="H52" s="360" t="s">
        <v>341</v>
      </c>
      <c r="I52" s="361"/>
      <c r="J52" s="360" t="s">
        <v>341</v>
      </c>
      <c r="K52" s="361"/>
      <c r="L52" s="354" t="s">
        <v>497</v>
      </c>
      <c r="M52" s="338" t="s">
        <v>300</v>
      </c>
      <c r="N52" s="339"/>
      <c r="O52" s="15">
        <v>4</v>
      </c>
      <c r="P52" s="15">
        <v>2568</v>
      </c>
    </row>
    <row r="53" spans="1:16" ht="60.75" customHeight="1" x14ac:dyDescent="0.4">
      <c r="A53" s="341"/>
      <c r="B53" s="343"/>
      <c r="C53" s="347"/>
      <c r="D53" s="345"/>
      <c r="E53" s="347"/>
      <c r="F53" s="349"/>
      <c r="G53" s="351"/>
      <c r="H53" s="76">
        <f>E52</f>
        <v>16311.34</v>
      </c>
      <c r="I53" s="21" t="s">
        <v>12</v>
      </c>
      <c r="J53" s="76">
        <f>E52</f>
        <v>16311.34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5">
        <v>2568</v>
      </c>
    </row>
    <row r="54" spans="1:16" x14ac:dyDescent="0.4">
      <c r="A54" s="340" t="s">
        <v>166</v>
      </c>
      <c r="B54" s="342" t="s">
        <v>342</v>
      </c>
      <c r="C54" s="346">
        <v>16390.91</v>
      </c>
      <c r="D54" s="344" t="s">
        <v>12</v>
      </c>
      <c r="E54" s="346">
        <f>C54</f>
        <v>16390.91</v>
      </c>
      <c r="F54" s="348" t="s">
        <v>12</v>
      </c>
      <c r="G54" s="350" t="s">
        <v>13</v>
      </c>
      <c r="H54" s="360" t="s">
        <v>343</v>
      </c>
      <c r="I54" s="361"/>
      <c r="J54" s="360" t="s">
        <v>343</v>
      </c>
      <c r="K54" s="361"/>
      <c r="L54" s="354" t="s">
        <v>501</v>
      </c>
      <c r="M54" s="338" t="s">
        <v>300</v>
      </c>
      <c r="N54" s="339"/>
      <c r="O54" s="15">
        <v>5</v>
      </c>
      <c r="P54" s="15">
        <v>2568</v>
      </c>
    </row>
    <row r="55" spans="1:16" x14ac:dyDescent="0.4">
      <c r="A55" s="341"/>
      <c r="B55" s="343"/>
      <c r="C55" s="347"/>
      <c r="D55" s="345"/>
      <c r="E55" s="347"/>
      <c r="F55" s="349"/>
      <c r="G55" s="351"/>
      <c r="H55" s="76">
        <f>E54</f>
        <v>16390.91</v>
      </c>
      <c r="I55" s="21" t="s">
        <v>12</v>
      </c>
      <c r="J55" s="76">
        <f>H55</f>
        <v>16390.91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5">
        <v>2568</v>
      </c>
    </row>
    <row r="56" spans="1:16" x14ac:dyDescent="0.4">
      <c r="A56" s="340" t="s">
        <v>306</v>
      </c>
      <c r="B56" s="342" t="s">
        <v>340</v>
      </c>
      <c r="C56" s="346">
        <v>18540</v>
      </c>
      <c r="D56" s="344" t="s">
        <v>12</v>
      </c>
      <c r="E56" s="346">
        <f>C56</f>
        <v>18540</v>
      </c>
      <c r="F56" s="348" t="s">
        <v>12</v>
      </c>
      <c r="G56" s="350" t="s">
        <v>13</v>
      </c>
      <c r="H56" s="360" t="s">
        <v>346</v>
      </c>
      <c r="I56" s="361"/>
      <c r="J56" s="360" t="s">
        <v>346</v>
      </c>
      <c r="K56" s="361"/>
      <c r="L56" s="354" t="s">
        <v>565</v>
      </c>
      <c r="M56" s="338" t="s">
        <v>300</v>
      </c>
      <c r="N56" s="339"/>
      <c r="O56" s="15">
        <v>7</v>
      </c>
      <c r="P56" s="17">
        <v>2568</v>
      </c>
    </row>
    <row r="57" spans="1:16" x14ac:dyDescent="0.4">
      <c r="A57" s="341"/>
      <c r="B57" s="343"/>
      <c r="C57" s="347"/>
      <c r="D57" s="345"/>
      <c r="E57" s="347"/>
      <c r="F57" s="349"/>
      <c r="G57" s="351"/>
      <c r="H57" s="76">
        <f>E56</f>
        <v>18540</v>
      </c>
      <c r="I57" s="21" t="s">
        <v>12</v>
      </c>
      <c r="J57" s="76">
        <f>H57</f>
        <v>18540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2568</v>
      </c>
    </row>
    <row r="58" spans="1:16" x14ac:dyDescent="0.4">
      <c r="A58" s="340" t="s">
        <v>641</v>
      </c>
      <c r="B58" s="342" t="s">
        <v>347</v>
      </c>
      <c r="C58" s="346">
        <v>15450</v>
      </c>
      <c r="D58" s="344" t="s">
        <v>12</v>
      </c>
      <c r="E58" s="346">
        <v>15450</v>
      </c>
      <c r="F58" s="348" t="s">
        <v>12</v>
      </c>
      <c r="G58" s="350" t="s">
        <v>13</v>
      </c>
      <c r="H58" s="360" t="s">
        <v>348</v>
      </c>
      <c r="I58" s="361"/>
      <c r="J58" s="360" t="s">
        <v>348</v>
      </c>
      <c r="K58" s="361"/>
      <c r="L58" s="354" t="s">
        <v>566</v>
      </c>
      <c r="M58" s="338" t="s">
        <v>300</v>
      </c>
      <c r="N58" s="339"/>
      <c r="O58" s="15">
        <v>8</v>
      </c>
      <c r="P58" s="17">
        <v>2568</v>
      </c>
    </row>
    <row r="59" spans="1:16" x14ac:dyDescent="0.4">
      <c r="A59" s="341"/>
      <c r="B59" s="343"/>
      <c r="C59" s="347"/>
      <c r="D59" s="345"/>
      <c r="E59" s="347"/>
      <c r="F59" s="349"/>
      <c r="G59" s="351"/>
      <c r="H59" s="76">
        <f>E58</f>
        <v>15450</v>
      </c>
      <c r="I59" s="21" t="s">
        <v>12</v>
      </c>
      <c r="J59" s="76">
        <f>H59</f>
        <v>15450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2568</v>
      </c>
    </row>
    <row r="60" spans="1:16" x14ac:dyDescent="0.4">
      <c r="A60" s="340" t="s">
        <v>233</v>
      </c>
      <c r="B60" s="342" t="s">
        <v>349</v>
      </c>
      <c r="C60" s="346">
        <v>15225</v>
      </c>
      <c r="D60" s="344" t="s">
        <v>12</v>
      </c>
      <c r="E60" s="346">
        <f>C60</f>
        <v>15225</v>
      </c>
      <c r="F60" s="348" t="s">
        <v>12</v>
      </c>
      <c r="G60" s="350" t="s">
        <v>13</v>
      </c>
      <c r="H60" s="360" t="s">
        <v>350</v>
      </c>
      <c r="I60" s="361"/>
      <c r="J60" s="360" t="s">
        <v>350</v>
      </c>
      <c r="K60" s="361"/>
      <c r="L60" s="354" t="s">
        <v>567</v>
      </c>
      <c r="M60" s="338" t="s">
        <v>300</v>
      </c>
      <c r="N60" s="339"/>
      <c r="O60" s="15">
        <v>9</v>
      </c>
      <c r="P60" s="17">
        <v>2568</v>
      </c>
    </row>
    <row r="61" spans="1:16" x14ac:dyDescent="0.4">
      <c r="A61" s="341"/>
      <c r="B61" s="343"/>
      <c r="C61" s="347"/>
      <c r="D61" s="345"/>
      <c r="E61" s="347"/>
      <c r="F61" s="349"/>
      <c r="G61" s="351"/>
      <c r="H61" s="76">
        <f>E60</f>
        <v>15225</v>
      </c>
      <c r="I61" s="21" t="s">
        <v>12</v>
      </c>
      <c r="J61" s="76">
        <f>H61</f>
        <v>15225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2568</v>
      </c>
    </row>
    <row r="62" spans="1:16" x14ac:dyDescent="0.4">
      <c r="A62" s="340" t="s">
        <v>642</v>
      </c>
      <c r="B62" s="342" t="s">
        <v>549</v>
      </c>
      <c r="C62" s="346">
        <v>18000</v>
      </c>
      <c r="D62" s="344" t="s">
        <v>12</v>
      </c>
      <c r="E62" s="346">
        <f>C62</f>
        <v>18000</v>
      </c>
      <c r="F62" s="348" t="s">
        <v>12</v>
      </c>
      <c r="G62" s="350" t="s">
        <v>13</v>
      </c>
      <c r="H62" s="360" t="s">
        <v>550</v>
      </c>
      <c r="I62" s="361"/>
      <c r="J62" s="360" t="s">
        <v>550</v>
      </c>
      <c r="K62" s="361"/>
      <c r="L62" s="354" t="s">
        <v>569</v>
      </c>
      <c r="M62" s="338" t="s">
        <v>300</v>
      </c>
      <c r="N62" s="339"/>
      <c r="O62" s="15">
        <v>27</v>
      </c>
      <c r="P62" s="17">
        <v>2568</v>
      </c>
    </row>
    <row r="63" spans="1:16" x14ac:dyDescent="0.4">
      <c r="A63" s="341"/>
      <c r="B63" s="343"/>
      <c r="C63" s="347"/>
      <c r="D63" s="345"/>
      <c r="E63" s="347"/>
      <c r="F63" s="349"/>
      <c r="G63" s="351"/>
      <c r="H63" s="76">
        <f>E62</f>
        <v>18000</v>
      </c>
      <c r="I63" s="21" t="s">
        <v>12</v>
      </c>
      <c r="J63" s="76">
        <f>H63</f>
        <v>18000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2568</v>
      </c>
    </row>
    <row r="64" spans="1:16" x14ac:dyDescent="0.4">
      <c r="A64" s="340" t="s">
        <v>548</v>
      </c>
      <c r="B64" s="342" t="s">
        <v>549</v>
      </c>
      <c r="C64" s="346">
        <v>18000</v>
      </c>
      <c r="D64" s="344" t="s">
        <v>12</v>
      </c>
      <c r="E64" s="346">
        <f>C64</f>
        <v>18000</v>
      </c>
      <c r="F64" s="348" t="s">
        <v>12</v>
      </c>
      <c r="G64" s="350" t="s">
        <v>13</v>
      </c>
      <c r="H64" s="352" t="s">
        <v>718</v>
      </c>
      <c r="I64" s="353"/>
      <c r="J64" s="352" t="s">
        <v>718</v>
      </c>
      <c r="K64" s="353"/>
      <c r="L64" s="354" t="s">
        <v>570</v>
      </c>
      <c r="M64" s="338" t="s">
        <v>300</v>
      </c>
      <c r="N64" s="339"/>
      <c r="O64" s="15">
        <v>29</v>
      </c>
      <c r="P64" s="17">
        <v>2568</v>
      </c>
    </row>
    <row r="65" spans="1:16" x14ac:dyDescent="0.4">
      <c r="A65" s="341"/>
      <c r="B65" s="343"/>
      <c r="C65" s="347"/>
      <c r="D65" s="345"/>
      <c r="E65" s="347"/>
      <c r="F65" s="349"/>
      <c r="G65" s="351"/>
      <c r="H65" s="76">
        <f>E64</f>
        <v>18000</v>
      </c>
      <c r="I65" s="21" t="s">
        <v>12</v>
      </c>
      <c r="J65" s="76">
        <f>H65</f>
        <v>18000</v>
      </c>
      <c r="K65" s="21" t="s">
        <v>12</v>
      </c>
      <c r="L65" s="355"/>
      <c r="M65" s="22" t="s">
        <v>14</v>
      </c>
      <c r="N65" s="22">
        <v>1</v>
      </c>
      <c r="O65" s="15" t="s">
        <v>218</v>
      </c>
      <c r="P65" s="17">
        <v>2568</v>
      </c>
    </row>
    <row r="66" spans="1:16" x14ac:dyDescent="0.4">
      <c r="A66" s="340" t="s">
        <v>876</v>
      </c>
      <c r="B66" s="342" t="s">
        <v>549</v>
      </c>
      <c r="C66" s="362">
        <v>16200</v>
      </c>
      <c r="D66" s="344" t="s">
        <v>12</v>
      </c>
      <c r="E66" s="362">
        <v>16200</v>
      </c>
      <c r="F66" s="348" t="s">
        <v>12</v>
      </c>
      <c r="G66" s="350" t="s">
        <v>13</v>
      </c>
      <c r="H66" s="352" t="s">
        <v>719</v>
      </c>
      <c r="I66" s="353"/>
      <c r="J66" s="352" t="s">
        <v>719</v>
      </c>
      <c r="K66" s="353"/>
      <c r="L66" s="354" t="s">
        <v>571</v>
      </c>
      <c r="M66" s="338" t="s">
        <v>300</v>
      </c>
      <c r="N66" s="339"/>
      <c r="O66" s="15">
        <v>30</v>
      </c>
      <c r="P66" s="17">
        <v>2568</v>
      </c>
    </row>
    <row r="67" spans="1:16" x14ac:dyDescent="0.4">
      <c r="A67" s="341"/>
      <c r="B67" s="343"/>
      <c r="C67" s="363"/>
      <c r="D67" s="345"/>
      <c r="E67" s="363"/>
      <c r="F67" s="349"/>
      <c r="G67" s="351"/>
      <c r="H67" s="76">
        <f>E66</f>
        <v>16200</v>
      </c>
      <c r="I67" s="21" t="s">
        <v>12</v>
      </c>
      <c r="J67" s="76">
        <f>H67</f>
        <v>16200</v>
      </c>
      <c r="K67" s="21" t="s">
        <v>12</v>
      </c>
      <c r="L67" s="355"/>
      <c r="M67" s="22" t="s">
        <v>14</v>
      </c>
      <c r="N67" s="22">
        <v>15</v>
      </c>
      <c r="O67" s="15" t="s">
        <v>218</v>
      </c>
      <c r="P67" s="17">
        <v>2568</v>
      </c>
    </row>
    <row r="68" spans="1:16" ht="73.8" customHeight="1" x14ac:dyDescent="0.4">
      <c r="A68" s="340" t="s">
        <v>877</v>
      </c>
      <c r="B68" s="342" t="s">
        <v>549</v>
      </c>
      <c r="C68" s="346">
        <v>15000</v>
      </c>
      <c r="D68" s="344" t="s">
        <v>12</v>
      </c>
      <c r="E68" s="346">
        <v>15000</v>
      </c>
      <c r="F68" s="348" t="s">
        <v>12</v>
      </c>
      <c r="G68" s="350" t="s">
        <v>13</v>
      </c>
      <c r="H68" s="352" t="s">
        <v>921</v>
      </c>
      <c r="I68" s="353"/>
      <c r="J68" s="352" t="s">
        <v>921</v>
      </c>
      <c r="K68" s="353"/>
      <c r="L68" s="354" t="s">
        <v>572</v>
      </c>
      <c r="M68" s="338" t="s">
        <v>300</v>
      </c>
      <c r="N68" s="339"/>
      <c r="O68" s="15">
        <v>70</v>
      </c>
      <c r="P68" s="17">
        <v>2568</v>
      </c>
    </row>
    <row r="69" spans="1:16" x14ac:dyDescent="0.4">
      <c r="A69" s="341"/>
      <c r="B69" s="343"/>
      <c r="C69" s="347"/>
      <c r="D69" s="345"/>
      <c r="E69" s="347"/>
      <c r="F69" s="349"/>
      <c r="G69" s="351"/>
      <c r="H69" s="76">
        <f>E68</f>
        <v>15000</v>
      </c>
      <c r="I69" s="21" t="s">
        <v>12</v>
      </c>
      <c r="J69" s="76">
        <f>H69</f>
        <v>15000</v>
      </c>
      <c r="K69" s="21" t="s">
        <v>12</v>
      </c>
      <c r="L69" s="355"/>
      <c r="M69" s="22" t="s">
        <v>14</v>
      </c>
      <c r="N69" s="22">
        <v>1</v>
      </c>
      <c r="O69" s="15" t="s">
        <v>270</v>
      </c>
      <c r="P69" s="17">
        <v>2568</v>
      </c>
    </row>
    <row r="70" spans="1:16" x14ac:dyDescent="0.4">
      <c r="A70" s="340" t="s">
        <v>878</v>
      </c>
      <c r="B70" s="342" t="s">
        <v>351</v>
      </c>
      <c r="C70" s="346">
        <v>18260.650000000001</v>
      </c>
      <c r="D70" s="344" t="s">
        <v>12</v>
      </c>
      <c r="E70" s="346">
        <f>C70</f>
        <v>18260.650000000001</v>
      </c>
      <c r="F70" s="348" t="s">
        <v>12</v>
      </c>
      <c r="G70" s="350" t="s">
        <v>13</v>
      </c>
      <c r="H70" s="360" t="s">
        <v>355</v>
      </c>
      <c r="I70" s="361"/>
      <c r="J70" s="360" t="s">
        <v>355</v>
      </c>
      <c r="K70" s="361"/>
      <c r="L70" s="354" t="s">
        <v>570</v>
      </c>
      <c r="M70" s="338" t="s">
        <v>300</v>
      </c>
      <c r="N70" s="339"/>
      <c r="O70" s="15">
        <v>13</v>
      </c>
      <c r="P70" s="17">
        <v>2568</v>
      </c>
    </row>
    <row r="71" spans="1:16" x14ac:dyDescent="0.4">
      <c r="A71" s="341"/>
      <c r="B71" s="343"/>
      <c r="C71" s="347"/>
      <c r="D71" s="345"/>
      <c r="E71" s="347"/>
      <c r="F71" s="349"/>
      <c r="G71" s="351"/>
      <c r="H71" s="76">
        <f>E70</f>
        <v>18260.650000000001</v>
      </c>
      <c r="I71" s="21" t="s">
        <v>12</v>
      </c>
      <c r="J71" s="76">
        <f>H71</f>
        <v>18260.650000000001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2568</v>
      </c>
    </row>
    <row r="72" spans="1:16" x14ac:dyDescent="0.4">
      <c r="A72" s="340" t="s">
        <v>879</v>
      </c>
      <c r="B72" s="342" t="s">
        <v>356</v>
      </c>
      <c r="C72" s="346">
        <v>18172.86</v>
      </c>
      <c r="D72" s="344" t="s">
        <v>12</v>
      </c>
      <c r="E72" s="346">
        <f>C72</f>
        <v>18172.86</v>
      </c>
      <c r="F72" s="348" t="s">
        <v>12</v>
      </c>
      <c r="G72" s="350" t="s">
        <v>13</v>
      </c>
      <c r="H72" s="360" t="s">
        <v>357</v>
      </c>
      <c r="I72" s="361"/>
      <c r="J72" s="360" t="s">
        <v>357</v>
      </c>
      <c r="K72" s="361"/>
      <c r="L72" s="354" t="s">
        <v>571</v>
      </c>
      <c r="M72" s="338" t="s">
        <v>300</v>
      </c>
      <c r="N72" s="339"/>
      <c r="O72" s="15">
        <v>14</v>
      </c>
      <c r="P72" s="17">
        <v>2568</v>
      </c>
    </row>
    <row r="73" spans="1:16" x14ac:dyDescent="0.4">
      <c r="A73" s="341"/>
      <c r="B73" s="343"/>
      <c r="C73" s="347"/>
      <c r="D73" s="345"/>
      <c r="E73" s="347"/>
      <c r="F73" s="349"/>
      <c r="G73" s="351"/>
      <c r="H73" s="76">
        <f>E72</f>
        <v>18172.86</v>
      </c>
      <c r="I73" s="21" t="s">
        <v>12</v>
      </c>
      <c r="J73" s="76">
        <f>H73</f>
        <v>18172.86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2568</v>
      </c>
    </row>
    <row r="74" spans="1:16" x14ac:dyDescent="0.4">
      <c r="A74" s="340" t="s">
        <v>880</v>
      </c>
      <c r="B74" s="342" t="s">
        <v>551</v>
      </c>
      <c r="C74" s="346">
        <v>17212.580000000002</v>
      </c>
      <c r="D74" s="344" t="s">
        <v>12</v>
      </c>
      <c r="E74" s="346">
        <f>C74</f>
        <v>17212.580000000002</v>
      </c>
      <c r="F74" s="348" t="s">
        <v>12</v>
      </c>
      <c r="G74" s="350" t="s">
        <v>13</v>
      </c>
      <c r="H74" s="360" t="s">
        <v>358</v>
      </c>
      <c r="I74" s="361"/>
      <c r="J74" s="360" t="s">
        <v>358</v>
      </c>
      <c r="K74" s="361"/>
      <c r="L74" s="354" t="s">
        <v>572</v>
      </c>
      <c r="M74" s="338" t="s">
        <v>300</v>
      </c>
      <c r="N74" s="339"/>
      <c r="O74" s="15">
        <v>15</v>
      </c>
      <c r="P74" s="17">
        <v>2568</v>
      </c>
    </row>
    <row r="75" spans="1:16" x14ac:dyDescent="0.4">
      <c r="A75" s="341"/>
      <c r="B75" s="343"/>
      <c r="C75" s="347"/>
      <c r="D75" s="345"/>
      <c r="E75" s="347"/>
      <c r="F75" s="349"/>
      <c r="G75" s="351"/>
      <c r="H75" s="76">
        <f>E74</f>
        <v>17212.580000000002</v>
      </c>
      <c r="I75" s="21" t="s">
        <v>12</v>
      </c>
      <c r="J75" s="76">
        <f>H75</f>
        <v>17212.580000000002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2568</v>
      </c>
    </row>
    <row r="76" spans="1:16" x14ac:dyDescent="0.4">
      <c r="A76" s="340" t="s">
        <v>881</v>
      </c>
      <c r="B76" s="342" t="s">
        <v>351</v>
      </c>
      <c r="C76" s="346">
        <v>15375</v>
      </c>
      <c r="D76" s="344" t="s">
        <v>12</v>
      </c>
      <c r="E76" s="346">
        <f>C76</f>
        <v>15375</v>
      </c>
      <c r="F76" s="348" t="s">
        <v>12</v>
      </c>
      <c r="G76" s="350" t="s">
        <v>13</v>
      </c>
      <c r="H76" s="360" t="s">
        <v>359</v>
      </c>
      <c r="I76" s="361"/>
      <c r="J76" s="360" t="s">
        <v>359</v>
      </c>
      <c r="K76" s="361"/>
      <c r="L76" s="354" t="s">
        <v>573</v>
      </c>
      <c r="M76" s="338" t="s">
        <v>300</v>
      </c>
      <c r="N76" s="339"/>
      <c r="O76" s="15">
        <v>16</v>
      </c>
      <c r="P76" s="17">
        <v>2568</v>
      </c>
    </row>
    <row r="77" spans="1:16" x14ac:dyDescent="0.4">
      <c r="A77" s="341"/>
      <c r="B77" s="343"/>
      <c r="C77" s="347"/>
      <c r="D77" s="345"/>
      <c r="E77" s="347"/>
      <c r="F77" s="349"/>
      <c r="G77" s="351"/>
      <c r="H77" s="76">
        <f>E76</f>
        <v>15375</v>
      </c>
      <c r="I77" s="21" t="s">
        <v>12</v>
      </c>
      <c r="J77" s="76">
        <f>H77</f>
        <v>15375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2568</v>
      </c>
    </row>
    <row r="78" spans="1:16" x14ac:dyDescent="0.4">
      <c r="A78" s="340" t="s">
        <v>882</v>
      </c>
      <c r="B78" s="342" t="s">
        <v>351</v>
      </c>
      <c r="C78" s="346">
        <v>15000</v>
      </c>
      <c r="D78" s="344" t="s">
        <v>12</v>
      </c>
      <c r="E78" s="346">
        <f>C78</f>
        <v>15000</v>
      </c>
      <c r="F78" s="348" t="s">
        <v>12</v>
      </c>
      <c r="G78" s="350" t="s">
        <v>13</v>
      </c>
      <c r="H78" s="352" t="s">
        <v>552</v>
      </c>
      <c r="I78" s="353"/>
      <c r="J78" s="352" t="s">
        <v>552</v>
      </c>
      <c r="K78" s="353"/>
      <c r="L78" s="354" t="s">
        <v>574</v>
      </c>
      <c r="M78" s="338" t="s">
        <v>300</v>
      </c>
      <c r="N78" s="339"/>
      <c r="O78" s="15">
        <v>25</v>
      </c>
      <c r="P78" s="17">
        <v>2568</v>
      </c>
    </row>
    <row r="79" spans="1:16" x14ac:dyDescent="0.4">
      <c r="A79" s="341"/>
      <c r="B79" s="343"/>
      <c r="C79" s="347"/>
      <c r="D79" s="345"/>
      <c r="E79" s="347"/>
      <c r="F79" s="349"/>
      <c r="G79" s="351"/>
      <c r="H79" s="55">
        <f>E78</f>
        <v>15000</v>
      </c>
      <c r="I79" s="20" t="s">
        <v>12</v>
      </c>
      <c r="J79" s="55">
        <f>E78</f>
        <v>15000</v>
      </c>
      <c r="K79" s="20" t="s">
        <v>12</v>
      </c>
      <c r="L79" s="355"/>
      <c r="M79" s="15" t="s">
        <v>14</v>
      </c>
      <c r="N79" s="15">
        <v>1</v>
      </c>
      <c r="O79" s="15" t="s">
        <v>19</v>
      </c>
      <c r="P79" s="17">
        <v>2568</v>
      </c>
    </row>
    <row r="80" spans="1:16" x14ac:dyDescent="0.4">
      <c r="A80" s="340" t="s">
        <v>883</v>
      </c>
      <c r="B80" s="342" t="s">
        <v>551</v>
      </c>
      <c r="C80" s="346">
        <v>15000</v>
      </c>
      <c r="D80" s="344" t="s">
        <v>12</v>
      </c>
      <c r="E80" s="346">
        <f>C80</f>
        <v>15000</v>
      </c>
      <c r="F80" s="348" t="s">
        <v>12</v>
      </c>
      <c r="G80" s="350" t="s">
        <v>13</v>
      </c>
      <c r="H80" s="352" t="s">
        <v>553</v>
      </c>
      <c r="I80" s="353"/>
      <c r="J80" s="352" t="s">
        <v>553</v>
      </c>
      <c r="K80" s="353"/>
      <c r="L80" s="354" t="s">
        <v>575</v>
      </c>
      <c r="M80" s="338" t="s">
        <v>300</v>
      </c>
      <c r="N80" s="339"/>
      <c r="O80" s="15">
        <v>28</v>
      </c>
      <c r="P80" s="17">
        <v>2568</v>
      </c>
    </row>
    <row r="81" spans="1:16" x14ac:dyDescent="0.4">
      <c r="A81" s="341"/>
      <c r="B81" s="343"/>
      <c r="C81" s="347"/>
      <c r="D81" s="345"/>
      <c r="E81" s="347"/>
      <c r="F81" s="349"/>
      <c r="G81" s="351"/>
      <c r="H81" s="55">
        <f>E80</f>
        <v>15000</v>
      </c>
      <c r="I81" s="20" t="s">
        <v>12</v>
      </c>
      <c r="J81" s="55">
        <f>E80</f>
        <v>15000</v>
      </c>
      <c r="K81" s="20" t="s">
        <v>12</v>
      </c>
      <c r="L81" s="355"/>
      <c r="M81" s="15" t="s">
        <v>14</v>
      </c>
      <c r="N81" s="15">
        <v>1</v>
      </c>
      <c r="O81" s="15" t="s">
        <v>181</v>
      </c>
      <c r="P81" s="17">
        <v>2568</v>
      </c>
    </row>
    <row r="82" spans="1:16" x14ac:dyDescent="0.4">
      <c r="A82" s="340" t="s">
        <v>884</v>
      </c>
      <c r="B82" s="342" t="s">
        <v>554</v>
      </c>
      <c r="C82" s="346">
        <v>15000</v>
      </c>
      <c r="D82" s="344" t="s">
        <v>12</v>
      </c>
      <c r="E82" s="346">
        <f>C82</f>
        <v>15000</v>
      </c>
      <c r="F82" s="348" t="s">
        <v>12</v>
      </c>
      <c r="G82" s="350" t="s">
        <v>13</v>
      </c>
      <c r="H82" s="352" t="s">
        <v>555</v>
      </c>
      <c r="I82" s="353"/>
      <c r="J82" s="352" t="s">
        <v>555</v>
      </c>
      <c r="K82" s="353"/>
      <c r="L82" s="354" t="s">
        <v>576</v>
      </c>
      <c r="M82" s="338" t="s">
        <v>30</v>
      </c>
      <c r="N82" s="339"/>
      <c r="O82" s="15">
        <v>18</v>
      </c>
      <c r="P82" s="17">
        <v>2568</v>
      </c>
    </row>
    <row r="83" spans="1:16" x14ac:dyDescent="0.4">
      <c r="A83" s="341"/>
      <c r="B83" s="343"/>
      <c r="C83" s="347"/>
      <c r="D83" s="345"/>
      <c r="E83" s="347"/>
      <c r="F83" s="349"/>
      <c r="G83" s="351"/>
      <c r="H83" s="55">
        <f>E82</f>
        <v>15000</v>
      </c>
      <c r="I83" s="20" t="s">
        <v>12</v>
      </c>
      <c r="J83" s="55">
        <f>E82</f>
        <v>15000</v>
      </c>
      <c r="K83" s="20" t="s">
        <v>12</v>
      </c>
      <c r="L83" s="355"/>
      <c r="M83" s="22" t="s">
        <v>14</v>
      </c>
      <c r="N83" s="22">
        <v>1</v>
      </c>
      <c r="O83" s="15" t="s">
        <v>76</v>
      </c>
      <c r="P83" s="17">
        <v>2568</v>
      </c>
    </row>
    <row r="84" spans="1:16" x14ac:dyDescent="0.4">
      <c r="A84" s="340" t="s">
        <v>885</v>
      </c>
      <c r="B84" s="342" t="s">
        <v>360</v>
      </c>
      <c r="C84" s="346">
        <v>24367</v>
      </c>
      <c r="D84" s="344" t="s">
        <v>12</v>
      </c>
      <c r="E84" s="346">
        <f>C84</f>
        <v>24367</v>
      </c>
      <c r="F84" s="348" t="s">
        <v>12</v>
      </c>
      <c r="G84" s="350" t="s">
        <v>13</v>
      </c>
      <c r="H84" s="360" t="s">
        <v>361</v>
      </c>
      <c r="I84" s="361"/>
      <c r="J84" s="360" t="s">
        <v>361</v>
      </c>
      <c r="K84" s="361"/>
      <c r="L84" s="354" t="s">
        <v>577</v>
      </c>
      <c r="M84" s="338" t="s">
        <v>300</v>
      </c>
      <c r="N84" s="339"/>
      <c r="O84" s="15">
        <v>17</v>
      </c>
      <c r="P84" s="17">
        <v>2568</v>
      </c>
    </row>
    <row r="85" spans="1:16" x14ac:dyDescent="0.4">
      <c r="A85" s="341"/>
      <c r="B85" s="343"/>
      <c r="C85" s="347"/>
      <c r="D85" s="345"/>
      <c r="E85" s="347"/>
      <c r="F85" s="349"/>
      <c r="G85" s="351"/>
      <c r="H85" s="76">
        <f>E84</f>
        <v>24367</v>
      </c>
      <c r="I85" s="21" t="s">
        <v>12</v>
      </c>
      <c r="J85" s="76">
        <f>H85</f>
        <v>24367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x14ac:dyDescent="0.4">
      <c r="A86" s="340" t="s">
        <v>886</v>
      </c>
      <c r="B86" s="342" t="s">
        <v>360</v>
      </c>
      <c r="C86" s="346">
        <v>15759</v>
      </c>
      <c r="D86" s="344" t="s">
        <v>12</v>
      </c>
      <c r="E86" s="346">
        <f>C86</f>
        <v>15759</v>
      </c>
      <c r="F86" s="348" t="s">
        <v>12</v>
      </c>
      <c r="G86" s="350" t="s">
        <v>13</v>
      </c>
      <c r="H86" s="360" t="s">
        <v>362</v>
      </c>
      <c r="I86" s="361"/>
      <c r="J86" s="360" t="s">
        <v>362</v>
      </c>
      <c r="K86" s="361"/>
      <c r="L86" s="354" t="s">
        <v>578</v>
      </c>
      <c r="M86" s="338" t="s">
        <v>300</v>
      </c>
      <c r="N86" s="339"/>
      <c r="O86" s="15">
        <v>18</v>
      </c>
      <c r="P86" s="17">
        <v>2568</v>
      </c>
    </row>
    <row r="87" spans="1:16" x14ac:dyDescent="0.4">
      <c r="A87" s="341"/>
      <c r="B87" s="343"/>
      <c r="C87" s="347"/>
      <c r="D87" s="345"/>
      <c r="E87" s="347"/>
      <c r="F87" s="349"/>
      <c r="G87" s="351"/>
      <c r="H87" s="76">
        <f>E86</f>
        <v>15759</v>
      </c>
      <c r="I87" s="21" t="s">
        <v>12</v>
      </c>
      <c r="J87" s="76">
        <f>E86</f>
        <v>15759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2568</v>
      </c>
    </row>
    <row r="88" spans="1:16" x14ac:dyDescent="0.4">
      <c r="A88" s="340" t="s">
        <v>887</v>
      </c>
      <c r="B88" s="342" t="s">
        <v>363</v>
      </c>
      <c r="C88" s="346">
        <v>15952</v>
      </c>
      <c r="D88" s="344" t="s">
        <v>12</v>
      </c>
      <c r="E88" s="346">
        <f>C88</f>
        <v>15952</v>
      </c>
      <c r="F88" s="348" t="s">
        <v>12</v>
      </c>
      <c r="G88" s="350" t="s">
        <v>13</v>
      </c>
      <c r="H88" s="360" t="s">
        <v>364</v>
      </c>
      <c r="I88" s="361"/>
      <c r="J88" s="360" t="s">
        <v>364</v>
      </c>
      <c r="K88" s="361"/>
      <c r="L88" s="354" t="s">
        <v>579</v>
      </c>
      <c r="M88" s="338" t="s">
        <v>300</v>
      </c>
      <c r="N88" s="339"/>
      <c r="O88" s="15">
        <v>429</v>
      </c>
      <c r="P88" s="17">
        <v>2568</v>
      </c>
    </row>
    <row r="89" spans="1:16" x14ac:dyDescent="0.4">
      <c r="A89" s="341"/>
      <c r="B89" s="343"/>
      <c r="C89" s="347"/>
      <c r="D89" s="345"/>
      <c r="E89" s="347"/>
      <c r="F89" s="349"/>
      <c r="G89" s="351"/>
      <c r="H89" s="76">
        <f>E88</f>
        <v>15952</v>
      </c>
      <c r="I89" s="21" t="s">
        <v>12</v>
      </c>
      <c r="J89" s="76">
        <f>H89</f>
        <v>15952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2568</v>
      </c>
    </row>
    <row r="90" spans="1:16" x14ac:dyDescent="0.4">
      <c r="A90" s="340" t="s">
        <v>888</v>
      </c>
      <c r="B90" s="342" t="s">
        <v>363</v>
      </c>
      <c r="C90" s="346">
        <v>14598</v>
      </c>
      <c r="D90" s="344" t="s">
        <v>12</v>
      </c>
      <c r="E90" s="346">
        <f>C90</f>
        <v>14598</v>
      </c>
      <c r="F90" s="348" t="s">
        <v>12</v>
      </c>
      <c r="G90" s="350" t="s">
        <v>13</v>
      </c>
      <c r="H90" s="360" t="s">
        <v>365</v>
      </c>
      <c r="I90" s="361"/>
      <c r="J90" s="360" t="s">
        <v>365</v>
      </c>
      <c r="K90" s="361"/>
      <c r="L90" s="354" t="s">
        <v>580</v>
      </c>
      <c r="M90" s="338" t="s">
        <v>300</v>
      </c>
      <c r="N90" s="339"/>
      <c r="O90" s="15">
        <v>430</v>
      </c>
      <c r="P90" s="17">
        <v>2568</v>
      </c>
    </row>
    <row r="91" spans="1:16" x14ac:dyDescent="0.4">
      <c r="A91" s="341"/>
      <c r="B91" s="343"/>
      <c r="C91" s="347"/>
      <c r="D91" s="345"/>
      <c r="E91" s="347"/>
      <c r="F91" s="349"/>
      <c r="G91" s="351"/>
      <c r="H91" s="76">
        <f>E90</f>
        <v>14598</v>
      </c>
      <c r="I91" s="21" t="s">
        <v>12</v>
      </c>
      <c r="J91" s="76">
        <f>H91</f>
        <v>14598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x14ac:dyDescent="0.4">
      <c r="A92" s="340" t="s">
        <v>889</v>
      </c>
      <c r="B92" s="342" t="s">
        <v>363</v>
      </c>
      <c r="C92" s="346">
        <v>14173</v>
      </c>
      <c r="D92" s="344" t="s">
        <v>12</v>
      </c>
      <c r="E92" s="346">
        <f>C92</f>
        <v>14173</v>
      </c>
      <c r="F92" s="348" t="s">
        <v>12</v>
      </c>
      <c r="G92" s="350" t="s">
        <v>13</v>
      </c>
      <c r="H92" s="360" t="s">
        <v>366</v>
      </c>
      <c r="I92" s="361"/>
      <c r="J92" s="360" t="s">
        <v>366</v>
      </c>
      <c r="K92" s="361"/>
      <c r="L92" s="354" t="s">
        <v>581</v>
      </c>
      <c r="M92" s="338" t="s">
        <v>300</v>
      </c>
      <c r="N92" s="339"/>
      <c r="O92" s="15">
        <v>431</v>
      </c>
      <c r="P92" s="17">
        <v>2568</v>
      </c>
    </row>
    <row r="93" spans="1:16" x14ac:dyDescent="0.4">
      <c r="A93" s="341"/>
      <c r="B93" s="343"/>
      <c r="C93" s="347"/>
      <c r="D93" s="345"/>
      <c r="E93" s="347"/>
      <c r="F93" s="349"/>
      <c r="G93" s="351"/>
      <c r="H93" s="76">
        <f>E92</f>
        <v>14173</v>
      </c>
      <c r="I93" s="21" t="s">
        <v>12</v>
      </c>
      <c r="J93" s="76">
        <f>H93</f>
        <v>14173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x14ac:dyDescent="0.4">
      <c r="A94" s="340" t="s">
        <v>890</v>
      </c>
      <c r="B94" s="342" t="s">
        <v>368</v>
      </c>
      <c r="C94" s="346">
        <v>13880</v>
      </c>
      <c r="D94" s="344" t="s">
        <v>12</v>
      </c>
      <c r="E94" s="346">
        <f>C94</f>
        <v>13880</v>
      </c>
      <c r="F94" s="348" t="s">
        <v>12</v>
      </c>
      <c r="G94" s="350" t="s">
        <v>13</v>
      </c>
      <c r="H94" s="360" t="s">
        <v>367</v>
      </c>
      <c r="I94" s="361"/>
      <c r="J94" s="360" t="s">
        <v>367</v>
      </c>
      <c r="K94" s="361"/>
      <c r="L94" s="354" t="s">
        <v>582</v>
      </c>
      <c r="M94" s="338" t="s">
        <v>300</v>
      </c>
      <c r="N94" s="339"/>
      <c r="O94" s="15">
        <v>432</v>
      </c>
      <c r="P94" s="17">
        <v>2568</v>
      </c>
    </row>
    <row r="95" spans="1:16" x14ac:dyDescent="0.4">
      <c r="A95" s="341"/>
      <c r="B95" s="343"/>
      <c r="C95" s="347"/>
      <c r="D95" s="345"/>
      <c r="E95" s="347"/>
      <c r="F95" s="349"/>
      <c r="G95" s="351"/>
      <c r="H95" s="76">
        <f>E94</f>
        <v>13880</v>
      </c>
      <c r="I95" s="21" t="s">
        <v>12</v>
      </c>
      <c r="J95" s="76">
        <f>H95</f>
        <v>13880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x14ac:dyDescent="0.4">
      <c r="A96" s="340" t="s">
        <v>891</v>
      </c>
      <c r="B96" s="342" t="s">
        <v>368</v>
      </c>
      <c r="C96" s="346">
        <v>13147</v>
      </c>
      <c r="D96" s="344" t="s">
        <v>12</v>
      </c>
      <c r="E96" s="346">
        <f>C96</f>
        <v>13147</v>
      </c>
      <c r="F96" s="348" t="s">
        <v>12</v>
      </c>
      <c r="G96" s="350" t="s">
        <v>13</v>
      </c>
      <c r="H96" s="360" t="s">
        <v>369</v>
      </c>
      <c r="I96" s="361"/>
      <c r="J96" s="360" t="s">
        <v>369</v>
      </c>
      <c r="K96" s="361"/>
      <c r="L96" s="354" t="s">
        <v>583</v>
      </c>
      <c r="M96" s="338" t="s">
        <v>300</v>
      </c>
      <c r="N96" s="339"/>
      <c r="O96" s="15">
        <v>433</v>
      </c>
      <c r="P96" s="17">
        <v>2568</v>
      </c>
    </row>
    <row r="97" spans="1:16" x14ac:dyDescent="0.4">
      <c r="A97" s="341"/>
      <c r="B97" s="343"/>
      <c r="C97" s="347"/>
      <c r="D97" s="345"/>
      <c r="E97" s="347"/>
      <c r="F97" s="349"/>
      <c r="G97" s="351"/>
      <c r="H97" s="76">
        <f>E96</f>
        <v>13147</v>
      </c>
      <c r="I97" s="21" t="s">
        <v>12</v>
      </c>
      <c r="J97" s="76">
        <f>H97</f>
        <v>13147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x14ac:dyDescent="0.4">
      <c r="A98" s="340" t="s">
        <v>892</v>
      </c>
      <c r="B98" s="342" t="s">
        <v>368</v>
      </c>
      <c r="C98" s="346">
        <v>11177</v>
      </c>
      <c r="D98" s="344" t="s">
        <v>12</v>
      </c>
      <c r="E98" s="346">
        <f>C98</f>
        <v>11177</v>
      </c>
      <c r="F98" s="348" t="s">
        <v>12</v>
      </c>
      <c r="G98" s="350" t="s">
        <v>13</v>
      </c>
      <c r="H98" s="360" t="s">
        <v>370</v>
      </c>
      <c r="I98" s="361"/>
      <c r="J98" s="360" t="s">
        <v>370</v>
      </c>
      <c r="K98" s="361"/>
      <c r="L98" s="354" t="s">
        <v>584</v>
      </c>
      <c r="M98" s="338" t="s">
        <v>300</v>
      </c>
      <c r="N98" s="339"/>
      <c r="O98" s="15">
        <v>434</v>
      </c>
      <c r="P98" s="17">
        <v>2568</v>
      </c>
    </row>
    <row r="99" spans="1:16" x14ac:dyDescent="0.4">
      <c r="A99" s="341"/>
      <c r="B99" s="343"/>
      <c r="C99" s="347"/>
      <c r="D99" s="345"/>
      <c r="E99" s="347"/>
      <c r="F99" s="349"/>
      <c r="G99" s="351"/>
      <c r="H99" s="76">
        <f>E98</f>
        <v>11177</v>
      </c>
      <c r="I99" s="21" t="s">
        <v>12</v>
      </c>
      <c r="J99" s="76">
        <f>H99</f>
        <v>11177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2568</v>
      </c>
    </row>
    <row r="100" spans="1:16" x14ac:dyDescent="0.4">
      <c r="A100" s="340" t="s">
        <v>140</v>
      </c>
      <c r="B100" s="342" t="s">
        <v>557</v>
      </c>
      <c r="C100" s="346">
        <v>14093</v>
      </c>
      <c r="D100" s="344" t="s">
        <v>12</v>
      </c>
      <c r="E100" s="346">
        <f>C100</f>
        <v>14093</v>
      </c>
      <c r="F100" s="348" t="s">
        <v>12</v>
      </c>
      <c r="G100" s="350" t="s">
        <v>13</v>
      </c>
      <c r="H100" s="360" t="s">
        <v>372</v>
      </c>
      <c r="I100" s="361"/>
      <c r="J100" s="360" t="s">
        <v>372</v>
      </c>
      <c r="K100" s="361"/>
      <c r="L100" s="354" t="s">
        <v>585</v>
      </c>
      <c r="M100" s="338" t="s">
        <v>300</v>
      </c>
      <c r="N100" s="339"/>
      <c r="O100" s="15">
        <v>435</v>
      </c>
      <c r="P100" s="17">
        <v>2568</v>
      </c>
    </row>
    <row r="101" spans="1:16" x14ac:dyDescent="0.4">
      <c r="A101" s="341"/>
      <c r="B101" s="343"/>
      <c r="C101" s="347"/>
      <c r="D101" s="345"/>
      <c r="E101" s="347"/>
      <c r="F101" s="349"/>
      <c r="G101" s="351"/>
      <c r="H101" s="76">
        <f>E100</f>
        <v>14093</v>
      </c>
      <c r="I101" s="21" t="s">
        <v>12</v>
      </c>
      <c r="J101" s="76">
        <f>H101</f>
        <v>14093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2568</v>
      </c>
    </row>
    <row r="102" spans="1:16" x14ac:dyDescent="0.4">
      <c r="A102" s="340" t="s">
        <v>893</v>
      </c>
      <c r="B102" s="342" t="s">
        <v>374</v>
      </c>
      <c r="C102" s="346">
        <v>13684</v>
      </c>
      <c r="D102" s="344" t="s">
        <v>12</v>
      </c>
      <c r="E102" s="346">
        <f>C102</f>
        <v>13684</v>
      </c>
      <c r="F102" s="348" t="s">
        <v>12</v>
      </c>
      <c r="G102" s="350" t="s">
        <v>13</v>
      </c>
      <c r="H102" s="360" t="s">
        <v>373</v>
      </c>
      <c r="I102" s="361"/>
      <c r="J102" s="360" t="s">
        <v>373</v>
      </c>
      <c r="K102" s="361"/>
      <c r="L102" s="354" t="s">
        <v>586</v>
      </c>
      <c r="M102" s="338" t="s">
        <v>300</v>
      </c>
      <c r="N102" s="339"/>
      <c r="O102" s="15">
        <v>436</v>
      </c>
      <c r="P102" s="17">
        <v>2568</v>
      </c>
    </row>
    <row r="103" spans="1:16" x14ac:dyDescent="0.4">
      <c r="A103" s="341"/>
      <c r="B103" s="343"/>
      <c r="C103" s="347"/>
      <c r="D103" s="345"/>
      <c r="E103" s="347"/>
      <c r="F103" s="349"/>
      <c r="G103" s="351"/>
      <c r="H103" s="76">
        <f>E102</f>
        <v>13684</v>
      </c>
      <c r="I103" s="21" t="s">
        <v>12</v>
      </c>
      <c r="J103" s="76">
        <f>H103</f>
        <v>13684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2568</v>
      </c>
    </row>
    <row r="104" spans="1:16" x14ac:dyDescent="0.4">
      <c r="A104" s="340" t="s">
        <v>146</v>
      </c>
      <c r="B104" s="342" t="s">
        <v>368</v>
      </c>
      <c r="C104" s="346">
        <v>13285</v>
      </c>
      <c r="D104" s="344" t="s">
        <v>12</v>
      </c>
      <c r="E104" s="346">
        <f>C104</f>
        <v>13285</v>
      </c>
      <c r="F104" s="348" t="s">
        <v>12</v>
      </c>
      <c r="G104" s="350" t="s">
        <v>13</v>
      </c>
      <c r="H104" s="360" t="s">
        <v>375</v>
      </c>
      <c r="I104" s="361"/>
      <c r="J104" s="360" t="s">
        <v>375</v>
      </c>
      <c r="K104" s="361"/>
      <c r="L104" s="354" t="s">
        <v>587</v>
      </c>
      <c r="M104" s="338" t="s">
        <v>300</v>
      </c>
      <c r="N104" s="339"/>
      <c r="O104" s="15">
        <v>437</v>
      </c>
      <c r="P104" s="17">
        <v>2568</v>
      </c>
    </row>
    <row r="105" spans="1:16" x14ac:dyDescent="0.4">
      <c r="A105" s="341"/>
      <c r="B105" s="343"/>
      <c r="C105" s="347"/>
      <c r="D105" s="345"/>
      <c r="E105" s="347"/>
      <c r="F105" s="349"/>
      <c r="G105" s="351"/>
      <c r="H105" s="76">
        <f>E104</f>
        <v>13285</v>
      </c>
      <c r="I105" s="21" t="s">
        <v>12</v>
      </c>
      <c r="J105" s="76">
        <f>H105</f>
        <v>13285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x14ac:dyDescent="0.4">
      <c r="A106" s="340" t="s">
        <v>155</v>
      </c>
      <c r="B106" s="342" t="s">
        <v>558</v>
      </c>
      <c r="C106" s="346">
        <v>15450</v>
      </c>
      <c r="D106" s="344" t="s">
        <v>12</v>
      </c>
      <c r="E106" s="346">
        <f>C106</f>
        <v>15450</v>
      </c>
      <c r="F106" s="348" t="s">
        <v>12</v>
      </c>
      <c r="G106" s="350" t="s">
        <v>13</v>
      </c>
      <c r="H106" s="360" t="s">
        <v>376</v>
      </c>
      <c r="I106" s="361"/>
      <c r="J106" s="360" t="s">
        <v>376</v>
      </c>
      <c r="K106" s="361"/>
      <c r="L106" s="354" t="s">
        <v>588</v>
      </c>
      <c r="M106" s="338" t="s">
        <v>300</v>
      </c>
      <c r="N106" s="339"/>
      <c r="O106" s="15">
        <v>438</v>
      </c>
      <c r="P106" s="17">
        <v>2568</v>
      </c>
    </row>
    <row r="107" spans="1:16" x14ac:dyDescent="0.4">
      <c r="A107" s="341"/>
      <c r="B107" s="343"/>
      <c r="C107" s="347"/>
      <c r="D107" s="345"/>
      <c r="E107" s="347"/>
      <c r="F107" s="349"/>
      <c r="G107" s="351"/>
      <c r="H107" s="76">
        <f>E106</f>
        <v>15450</v>
      </c>
      <c r="I107" s="21" t="s">
        <v>12</v>
      </c>
      <c r="J107" s="76">
        <f>H107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x14ac:dyDescent="0.4">
      <c r="A108" s="340" t="s">
        <v>159</v>
      </c>
      <c r="B108" s="342" t="s">
        <v>558</v>
      </c>
      <c r="C108" s="346">
        <v>16391</v>
      </c>
      <c r="D108" s="344" t="s">
        <v>12</v>
      </c>
      <c r="E108" s="346">
        <f>C108</f>
        <v>16391</v>
      </c>
      <c r="F108" s="348" t="s">
        <v>12</v>
      </c>
      <c r="G108" s="350" t="s">
        <v>13</v>
      </c>
      <c r="H108" s="360" t="s">
        <v>377</v>
      </c>
      <c r="I108" s="361"/>
      <c r="J108" s="360" t="s">
        <v>377</v>
      </c>
      <c r="K108" s="361"/>
      <c r="L108" s="354" t="s">
        <v>589</v>
      </c>
      <c r="M108" s="338" t="s">
        <v>300</v>
      </c>
      <c r="N108" s="339"/>
      <c r="O108" s="15">
        <v>439</v>
      </c>
      <c r="P108" s="17">
        <v>2568</v>
      </c>
    </row>
    <row r="109" spans="1:16" x14ac:dyDescent="0.4">
      <c r="A109" s="341"/>
      <c r="B109" s="343"/>
      <c r="C109" s="347"/>
      <c r="D109" s="345"/>
      <c r="E109" s="347"/>
      <c r="F109" s="349"/>
      <c r="G109" s="351"/>
      <c r="H109" s="76">
        <f>E108</f>
        <v>16391</v>
      </c>
      <c r="I109" s="21" t="s">
        <v>12</v>
      </c>
      <c r="J109" s="76">
        <f>H109</f>
        <v>16391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x14ac:dyDescent="0.4">
      <c r="A110" s="340" t="s">
        <v>162</v>
      </c>
      <c r="B110" s="342" t="s">
        <v>558</v>
      </c>
      <c r="C110" s="346">
        <v>15450</v>
      </c>
      <c r="D110" s="344" t="s">
        <v>12</v>
      </c>
      <c r="E110" s="346">
        <f>C110</f>
        <v>15450</v>
      </c>
      <c r="F110" s="348" t="s">
        <v>12</v>
      </c>
      <c r="G110" s="350" t="s">
        <v>13</v>
      </c>
      <c r="H110" s="360" t="s">
        <v>379</v>
      </c>
      <c r="I110" s="361"/>
      <c r="J110" s="360" t="s">
        <v>379</v>
      </c>
      <c r="K110" s="361"/>
      <c r="L110" s="354" t="s">
        <v>590</v>
      </c>
      <c r="M110" s="338" t="s">
        <v>300</v>
      </c>
      <c r="N110" s="339"/>
      <c r="O110" s="15">
        <v>441</v>
      </c>
      <c r="P110" s="17">
        <v>2568</v>
      </c>
    </row>
    <row r="111" spans="1:16" x14ac:dyDescent="0.4">
      <c r="A111" s="341"/>
      <c r="B111" s="343"/>
      <c r="C111" s="347"/>
      <c r="D111" s="345"/>
      <c r="E111" s="347"/>
      <c r="F111" s="349"/>
      <c r="G111" s="351"/>
      <c r="H111" s="76">
        <f>E110</f>
        <v>15450</v>
      </c>
      <c r="I111" s="21" t="s">
        <v>12</v>
      </c>
      <c r="J111" s="76">
        <f>H111</f>
        <v>15450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x14ac:dyDescent="0.4">
      <c r="A112" s="340" t="s">
        <v>165</v>
      </c>
      <c r="B112" s="342" t="s">
        <v>558</v>
      </c>
      <c r="C112" s="346">
        <v>15914</v>
      </c>
      <c r="D112" s="348" t="s">
        <v>12</v>
      </c>
      <c r="E112" s="346">
        <f>C112</f>
        <v>15914</v>
      </c>
      <c r="F112" s="348" t="s">
        <v>12</v>
      </c>
      <c r="G112" s="350" t="s">
        <v>13</v>
      </c>
      <c r="H112" s="360" t="s">
        <v>380</v>
      </c>
      <c r="I112" s="361"/>
      <c r="J112" s="360" t="s">
        <v>380</v>
      </c>
      <c r="K112" s="361"/>
      <c r="L112" s="354" t="s">
        <v>591</v>
      </c>
      <c r="M112" s="338" t="s">
        <v>300</v>
      </c>
      <c r="N112" s="339"/>
      <c r="O112" s="15">
        <v>442</v>
      </c>
      <c r="P112" s="17">
        <v>2568</v>
      </c>
    </row>
    <row r="113" spans="1:16" x14ac:dyDescent="0.4">
      <c r="A113" s="341"/>
      <c r="B113" s="343"/>
      <c r="C113" s="347"/>
      <c r="D113" s="349"/>
      <c r="E113" s="347"/>
      <c r="F113" s="349"/>
      <c r="G113" s="351"/>
      <c r="H113" s="76">
        <f>E112</f>
        <v>15914</v>
      </c>
      <c r="I113" s="21" t="s">
        <v>12</v>
      </c>
      <c r="J113" s="76">
        <f>H113</f>
        <v>15914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x14ac:dyDescent="0.4">
      <c r="A114" s="340" t="s">
        <v>180</v>
      </c>
      <c r="B114" s="342" t="s">
        <v>558</v>
      </c>
      <c r="C114" s="346">
        <v>15914</v>
      </c>
      <c r="D114" s="348" t="s">
        <v>12</v>
      </c>
      <c r="E114" s="346">
        <f>C114</f>
        <v>15914</v>
      </c>
      <c r="F114" s="348" t="s">
        <v>12</v>
      </c>
      <c r="G114" s="350" t="s">
        <v>13</v>
      </c>
      <c r="H114" s="360" t="s">
        <v>381</v>
      </c>
      <c r="I114" s="361"/>
      <c r="J114" s="360" t="s">
        <v>381</v>
      </c>
      <c r="K114" s="361"/>
      <c r="L114" s="354" t="s">
        <v>592</v>
      </c>
      <c r="M114" s="338" t="s">
        <v>300</v>
      </c>
      <c r="N114" s="339"/>
      <c r="O114" s="15">
        <v>443</v>
      </c>
      <c r="P114" s="17">
        <v>2568</v>
      </c>
    </row>
    <row r="115" spans="1:16" x14ac:dyDescent="0.4">
      <c r="A115" s="341"/>
      <c r="B115" s="343"/>
      <c r="C115" s="347"/>
      <c r="D115" s="349"/>
      <c r="E115" s="347"/>
      <c r="F115" s="349"/>
      <c r="G115" s="351"/>
      <c r="H115" s="76">
        <f>E114</f>
        <v>15914</v>
      </c>
      <c r="I115" s="21" t="s">
        <v>12</v>
      </c>
      <c r="J115" s="76">
        <f>H115</f>
        <v>15914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x14ac:dyDescent="0.4">
      <c r="A116" s="340" t="s">
        <v>184</v>
      </c>
      <c r="B116" s="342" t="s">
        <v>558</v>
      </c>
      <c r="C116" s="346">
        <v>15836</v>
      </c>
      <c r="D116" s="348" t="s">
        <v>12</v>
      </c>
      <c r="E116" s="346">
        <f>C116</f>
        <v>15836</v>
      </c>
      <c r="F116" s="348" t="s">
        <v>12</v>
      </c>
      <c r="G116" s="350" t="s">
        <v>13</v>
      </c>
      <c r="H116" s="360" t="s">
        <v>382</v>
      </c>
      <c r="I116" s="361"/>
      <c r="J116" s="360" t="s">
        <v>382</v>
      </c>
      <c r="K116" s="361"/>
      <c r="L116" s="354" t="s">
        <v>593</v>
      </c>
      <c r="M116" s="338" t="s">
        <v>300</v>
      </c>
      <c r="N116" s="339"/>
      <c r="O116" s="15">
        <v>444</v>
      </c>
      <c r="P116" s="17">
        <v>2568</v>
      </c>
    </row>
    <row r="117" spans="1:16" x14ac:dyDescent="0.4">
      <c r="A117" s="341"/>
      <c r="B117" s="343"/>
      <c r="C117" s="347"/>
      <c r="D117" s="349"/>
      <c r="E117" s="347"/>
      <c r="F117" s="349"/>
      <c r="G117" s="351"/>
      <c r="H117" s="76">
        <f>E116</f>
        <v>15836</v>
      </c>
      <c r="I117" s="21" t="s">
        <v>12</v>
      </c>
      <c r="J117" s="76">
        <f>H117</f>
        <v>15836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x14ac:dyDescent="0.4">
      <c r="A118" s="340" t="s">
        <v>918</v>
      </c>
      <c r="B118" s="342" t="s">
        <v>558</v>
      </c>
      <c r="C118" s="346">
        <v>15000</v>
      </c>
      <c r="D118" s="348" t="s">
        <v>12</v>
      </c>
      <c r="E118" s="346">
        <f>C118</f>
        <v>15000</v>
      </c>
      <c r="F118" s="348" t="s">
        <v>12</v>
      </c>
      <c r="G118" s="350" t="s">
        <v>13</v>
      </c>
      <c r="H118" s="360" t="s">
        <v>385</v>
      </c>
      <c r="I118" s="361"/>
      <c r="J118" s="360" t="s">
        <v>385</v>
      </c>
      <c r="K118" s="361"/>
      <c r="L118" s="354" t="s">
        <v>594</v>
      </c>
      <c r="M118" s="338" t="s">
        <v>300</v>
      </c>
      <c r="N118" s="339"/>
      <c r="O118" s="15">
        <v>447</v>
      </c>
      <c r="P118" s="17">
        <v>2568</v>
      </c>
    </row>
    <row r="119" spans="1:16" x14ac:dyDescent="0.4">
      <c r="A119" s="341"/>
      <c r="B119" s="343"/>
      <c r="C119" s="347"/>
      <c r="D119" s="349"/>
      <c r="E119" s="347"/>
      <c r="F119" s="349"/>
      <c r="G119" s="351"/>
      <c r="H119" s="76">
        <f>E118</f>
        <v>15000</v>
      </c>
      <c r="I119" s="21" t="s">
        <v>12</v>
      </c>
      <c r="J119" s="76">
        <f>H119</f>
        <v>15000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x14ac:dyDescent="0.4">
      <c r="A120" s="340" t="s">
        <v>919</v>
      </c>
      <c r="B120" s="342" t="s">
        <v>558</v>
      </c>
      <c r="C120" s="346">
        <v>15000</v>
      </c>
      <c r="D120" s="348" t="s">
        <v>12</v>
      </c>
      <c r="E120" s="346">
        <f>C120</f>
        <v>15000</v>
      </c>
      <c r="F120" s="348" t="s">
        <v>12</v>
      </c>
      <c r="G120" s="350" t="s">
        <v>13</v>
      </c>
      <c r="H120" s="356" t="s">
        <v>559</v>
      </c>
      <c r="I120" s="357"/>
      <c r="J120" s="358" t="str">
        <f>H120</f>
        <v>นายชัยวัฒน์ สุระคำแหง</v>
      </c>
      <c r="K120" s="359"/>
      <c r="L120" s="354" t="s">
        <v>596</v>
      </c>
      <c r="M120" s="338" t="s">
        <v>300</v>
      </c>
      <c r="N120" s="339"/>
      <c r="O120" s="15">
        <v>613</v>
      </c>
      <c r="P120" s="17">
        <v>2568</v>
      </c>
    </row>
    <row r="121" spans="1:16" x14ac:dyDescent="0.4">
      <c r="A121" s="341"/>
      <c r="B121" s="343"/>
      <c r="C121" s="347"/>
      <c r="D121" s="349"/>
      <c r="E121" s="347"/>
      <c r="F121" s="349"/>
      <c r="G121" s="351"/>
      <c r="H121" s="55">
        <f>E120</f>
        <v>15000</v>
      </c>
      <c r="I121" s="18" t="s">
        <v>12</v>
      </c>
      <c r="J121" s="55">
        <f>H121</f>
        <v>15000</v>
      </c>
      <c r="K121" s="1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x14ac:dyDescent="0.4">
      <c r="A122" s="340" t="s">
        <v>920</v>
      </c>
      <c r="B122" s="342" t="s">
        <v>558</v>
      </c>
      <c r="C122" s="346">
        <v>15000</v>
      </c>
      <c r="D122" s="348" t="s">
        <v>12</v>
      </c>
      <c r="E122" s="346">
        <f>C122</f>
        <v>15000</v>
      </c>
      <c r="F122" s="348" t="s">
        <v>12</v>
      </c>
      <c r="G122" s="350" t="s">
        <v>13</v>
      </c>
      <c r="H122" s="360" t="s">
        <v>560</v>
      </c>
      <c r="I122" s="361"/>
      <c r="J122" s="360" t="s">
        <v>560</v>
      </c>
      <c r="K122" s="361"/>
      <c r="L122" s="354" t="s">
        <v>597</v>
      </c>
      <c r="M122" s="338" t="s">
        <v>300</v>
      </c>
      <c r="N122" s="339"/>
      <c r="O122" s="15">
        <v>650</v>
      </c>
      <c r="P122" s="17">
        <v>2568</v>
      </c>
    </row>
    <row r="123" spans="1:16" x14ac:dyDescent="0.4">
      <c r="A123" s="341"/>
      <c r="B123" s="343"/>
      <c r="C123" s="347"/>
      <c r="D123" s="349"/>
      <c r="E123" s="347"/>
      <c r="F123" s="349"/>
      <c r="G123" s="351"/>
      <c r="H123" s="76">
        <f>E122</f>
        <v>15000</v>
      </c>
      <c r="I123" s="21" t="s">
        <v>12</v>
      </c>
      <c r="J123" s="76">
        <f>H123</f>
        <v>15000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x14ac:dyDescent="0.4">
      <c r="A124" s="340" t="s">
        <v>248</v>
      </c>
      <c r="B124" s="342" t="s">
        <v>558</v>
      </c>
      <c r="C124" s="346">
        <v>15000</v>
      </c>
      <c r="D124" s="348" t="s">
        <v>12</v>
      </c>
      <c r="E124" s="346">
        <f>C124</f>
        <v>15000</v>
      </c>
      <c r="F124" s="348" t="s">
        <v>12</v>
      </c>
      <c r="G124" s="350" t="s">
        <v>13</v>
      </c>
      <c r="H124" s="360" t="s">
        <v>561</v>
      </c>
      <c r="I124" s="361"/>
      <c r="J124" s="360" t="s">
        <v>561</v>
      </c>
      <c r="K124" s="361"/>
      <c r="L124" s="354" t="s">
        <v>598</v>
      </c>
      <c r="M124" s="338" t="s">
        <v>300</v>
      </c>
      <c r="N124" s="339"/>
      <c r="O124" s="15">
        <v>651</v>
      </c>
      <c r="P124" s="17">
        <v>2568</v>
      </c>
    </row>
    <row r="125" spans="1:16" x14ac:dyDescent="0.4">
      <c r="A125" s="341"/>
      <c r="B125" s="343"/>
      <c r="C125" s="347"/>
      <c r="D125" s="349"/>
      <c r="E125" s="347"/>
      <c r="F125" s="349"/>
      <c r="G125" s="351"/>
      <c r="H125" s="76">
        <f>E124</f>
        <v>15000</v>
      </c>
      <c r="I125" s="21" t="s">
        <v>12</v>
      </c>
      <c r="J125" s="76">
        <f>H125</f>
        <v>15000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x14ac:dyDescent="0.4">
      <c r="A126" s="340" t="s">
        <v>221</v>
      </c>
      <c r="B126" s="342" t="s">
        <v>563</v>
      </c>
      <c r="C126" s="346">
        <v>18000</v>
      </c>
      <c r="D126" s="348" t="s">
        <v>12</v>
      </c>
      <c r="E126" s="346">
        <f>C126</f>
        <v>18000</v>
      </c>
      <c r="F126" s="348" t="s">
        <v>12</v>
      </c>
      <c r="G126" s="350" t="s">
        <v>13</v>
      </c>
      <c r="H126" s="356" t="s">
        <v>387</v>
      </c>
      <c r="I126" s="357"/>
      <c r="J126" s="358" t="str">
        <f>H126</f>
        <v xml:space="preserve">นางสาวโอบบุญ  อินทรักษ์ </v>
      </c>
      <c r="K126" s="359"/>
      <c r="L126" s="354" t="s">
        <v>600</v>
      </c>
      <c r="M126" s="338" t="s">
        <v>300</v>
      </c>
      <c r="N126" s="339"/>
      <c r="O126" s="15">
        <v>449</v>
      </c>
      <c r="P126" s="17">
        <v>2568</v>
      </c>
    </row>
    <row r="127" spans="1:16" x14ac:dyDescent="0.4">
      <c r="A127" s="341"/>
      <c r="B127" s="343"/>
      <c r="C127" s="347"/>
      <c r="D127" s="349"/>
      <c r="E127" s="347"/>
      <c r="F127" s="349"/>
      <c r="G127" s="351"/>
      <c r="H127" s="55">
        <f>E126</f>
        <v>18000</v>
      </c>
      <c r="I127" s="18" t="s">
        <v>12</v>
      </c>
      <c r="J127" s="55">
        <f>H127</f>
        <v>18000</v>
      </c>
      <c r="K127" s="1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9" spans="3:7" ht="22.8" x14ac:dyDescent="0.55000000000000004">
      <c r="C129" s="84">
        <f>C126+C124+C122+C120+C118+C116+C114+C112+C110+C108+C106+C104+C102+C100+C98+C96+C94+C92+C90+C88+C86+C84+C82+C80+C78+C76+C74+C72+C70+C68+C66+C64+C62+C60+C58+C56+C54+C52+C50+C48+C46+C44+C42+C40+C38+C36+C34+C32+C30+C28+C26+C24+C22+C20+C18+C16+C14+C12+C10+C8</f>
        <v>2182508.34</v>
      </c>
      <c r="D129" s="126"/>
      <c r="E129" s="84">
        <f>E126+E124+E122+E120+E118+E116+E114+E112+E110+E108+E106+E104+E102+E100+E98+E96+E94+E92+E90+E88+E86+E84+E82+E80+E78+E76+E74+E72+E70+E68+E66+E64+E62+E60+E58+E56+E54+E52+E50+E48+E46+E44+E42+E40+E38+E36+E34+E32+E30+E28+E26+E24+E22+E20+E18+E16+E14+E12+E10+E8</f>
        <v>2121908.09</v>
      </c>
      <c r="G129" s="256"/>
    </row>
  </sheetData>
  <mergeCells count="674">
    <mergeCell ref="H6:I7"/>
    <mergeCell ref="J6:K7"/>
    <mergeCell ref="M6:P6"/>
    <mergeCell ref="M7:P7"/>
    <mergeCell ref="H8:I8"/>
    <mergeCell ref="J8:K8"/>
    <mergeCell ref="M8:N8"/>
    <mergeCell ref="L8:L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G8:G9"/>
    <mergeCell ref="E8:E9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2:I12"/>
    <mergeCell ref="J12:K12"/>
    <mergeCell ref="L12:L13"/>
    <mergeCell ref="M12:N12"/>
    <mergeCell ref="B10:B11"/>
    <mergeCell ref="B12:B13"/>
    <mergeCell ref="H16:I16"/>
    <mergeCell ref="J16:K16"/>
    <mergeCell ref="L16:L17"/>
    <mergeCell ref="M16:N16"/>
    <mergeCell ref="H14:I14"/>
    <mergeCell ref="J14:K14"/>
    <mergeCell ref="L14:L15"/>
    <mergeCell ref="M14:N14"/>
    <mergeCell ref="H18:I18"/>
    <mergeCell ref="J18:K18"/>
    <mergeCell ref="L18:L19"/>
    <mergeCell ref="M18:N18"/>
    <mergeCell ref="H48:I48"/>
    <mergeCell ref="J48:K48"/>
    <mergeCell ref="L48:L49"/>
    <mergeCell ref="M48:N48"/>
    <mergeCell ref="H20:I20"/>
    <mergeCell ref="J20:K20"/>
    <mergeCell ref="L20:L21"/>
    <mergeCell ref="M20:N20"/>
    <mergeCell ref="H22:I22"/>
    <mergeCell ref="J22:K22"/>
    <mergeCell ref="M22:N22"/>
    <mergeCell ref="M30:N30"/>
    <mergeCell ref="L30:L31"/>
    <mergeCell ref="M42:N42"/>
    <mergeCell ref="L42:L43"/>
    <mergeCell ref="A14:A15"/>
    <mergeCell ref="B14:B15"/>
    <mergeCell ref="C14:C15"/>
    <mergeCell ref="D14:D15"/>
    <mergeCell ref="E14:E15"/>
    <mergeCell ref="F14:F15"/>
    <mergeCell ref="G14:G15"/>
    <mergeCell ref="A8:A9"/>
    <mergeCell ref="B8:B9"/>
    <mergeCell ref="C8:C9"/>
    <mergeCell ref="D8:D9"/>
    <mergeCell ref="F8:F9"/>
    <mergeCell ref="B16:B17"/>
    <mergeCell ref="A16:A17"/>
    <mergeCell ref="A18:A19"/>
    <mergeCell ref="B18:B19"/>
    <mergeCell ref="C18:C19"/>
    <mergeCell ref="G16:G17"/>
    <mergeCell ref="F16:F17"/>
    <mergeCell ref="E16:E17"/>
    <mergeCell ref="D16:D17"/>
    <mergeCell ref="C16:C17"/>
    <mergeCell ref="A22:A23"/>
    <mergeCell ref="B22:B23"/>
    <mergeCell ref="D22:D23"/>
    <mergeCell ref="C22:C23"/>
    <mergeCell ref="D18:D19"/>
    <mergeCell ref="D20:D21"/>
    <mergeCell ref="L22:L23"/>
    <mergeCell ref="L24:L25"/>
    <mergeCell ref="M24:N24"/>
    <mergeCell ref="F22:F23"/>
    <mergeCell ref="G22:G23"/>
    <mergeCell ref="E22:E23"/>
    <mergeCell ref="F18:F19"/>
    <mergeCell ref="F20:F21"/>
    <mergeCell ref="G18:G19"/>
    <mergeCell ref="G20:G21"/>
    <mergeCell ref="E18:E19"/>
    <mergeCell ref="A20:A21"/>
    <mergeCell ref="B20:B21"/>
    <mergeCell ref="C20:C21"/>
    <mergeCell ref="E20:E21"/>
    <mergeCell ref="A32:A33"/>
    <mergeCell ref="A26:A27"/>
    <mergeCell ref="A28:A29"/>
    <mergeCell ref="M26:N26"/>
    <mergeCell ref="L28:L29"/>
    <mergeCell ref="M28:N28"/>
    <mergeCell ref="H24:I24"/>
    <mergeCell ref="J24:K24"/>
    <mergeCell ref="A24:A25"/>
    <mergeCell ref="B24:B25"/>
    <mergeCell ref="C24:C25"/>
    <mergeCell ref="E24:E25"/>
    <mergeCell ref="D24:D25"/>
    <mergeCell ref="F24:F25"/>
    <mergeCell ref="G24:G25"/>
    <mergeCell ref="H26:I26"/>
    <mergeCell ref="J26:K26"/>
    <mergeCell ref="L26:L27"/>
    <mergeCell ref="B26:B27"/>
    <mergeCell ref="C26:C27"/>
    <mergeCell ref="D26:D27"/>
    <mergeCell ref="D28:D29"/>
    <mergeCell ref="C32:C33"/>
    <mergeCell ref="B34:B35"/>
    <mergeCell ref="D30:D31"/>
    <mergeCell ref="F26:F27"/>
    <mergeCell ref="F28:F29"/>
    <mergeCell ref="F30:F31"/>
    <mergeCell ref="G26:G27"/>
    <mergeCell ref="G28:G29"/>
    <mergeCell ref="G30:G31"/>
    <mergeCell ref="E26:E27"/>
    <mergeCell ref="G40:G41"/>
    <mergeCell ref="D32:D33"/>
    <mergeCell ref="D34:D35"/>
    <mergeCell ref="D36:D37"/>
    <mergeCell ref="D38:D39"/>
    <mergeCell ref="D40:D41"/>
    <mergeCell ref="A34:A35"/>
    <mergeCell ref="H28:I28"/>
    <mergeCell ref="J28:K28"/>
    <mergeCell ref="B28:B29"/>
    <mergeCell ref="C28:C29"/>
    <mergeCell ref="E28:E29"/>
    <mergeCell ref="F32:F33"/>
    <mergeCell ref="F34:F35"/>
    <mergeCell ref="H30:I30"/>
    <mergeCell ref="J30:K30"/>
    <mergeCell ref="E32:E33"/>
    <mergeCell ref="H32:I32"/>
    <mergeCell ref="J32:K32"/>
    <mergeCell ref="A30:A31"/>
    <mergeCell ref="B30:B31"/>
    <mergeCell ref="C30:C31"/>
    <mergeCell ref="E30:E31"/>
    <mergeCell ref="B32:B33"/>
    <mergeCell ref="C36:C37"/>
    <mergeCell ref="C38:C39"/>
    <mergeCell ref="C40:C41"/>
    <mergeCell ref="L32:L33"/>
    <mergeCell ref="M32:N32"/>
    <mergeCell ref="H34:I34"/>
    <mergeCell ref="J34:K34"/>
    <mergeCell ref="C34:C35"/>
    <mergeCell ref="E34:E35"/>
    <mergeCell ref="L34:L35"/>
    <mergeCell ref="M34:N34"/>
    <mergeCell ref="L36:L37"/>
    <mergeCell ref="M36:N36"/>
    <mergeCell ref="M38:N38"/>
    <mergeCell ref="L38:L39"/>
    <mergeCell ref="M40:N40"/>
    <mergeCell ref="L40:L41"/>
    <mergeCell ref="F36:F37"/>
    <mergeCell ref="F38:F39"/>
    <mergeCell ref="F40:F41"/>
    <mergeCell ref="G32:G33"/>
    <mergeCell ref="G34:G35"/>
    <mergeCell ref="G36:G37"/>
    <mergeCell ref="G38:G39"/>
    <mergeCell ref="A44:A45"/>
    <mergeCell ref="A46:A47"/>
    <mergeCell ref="H36:I36"/>
    <mergeCell ref="J36:K36"/>
    <mergeCell ref="B36:B37"/>
    <mergeCell ref="E36:E37"/>
    <mergeCell ref="H40:I40"/>
    <mergeCell ref="J40:K40"/>
    <mergeCell ref="B40:B41"/>
    <mergeCell ref="E40:E41"/>
    <mergeCell ref="D46:D47"/>
    <mergeCell ref="F46:F47"/>
    <mergeCell ref="G46:G47"/>
    <mergeCell ref="J44:K44"/>
    <mergeCell ref="A36:A37"/>
    <mergeCell ref="A38:A39"/>
    <mergeCell ref="A40:A41"/>
    <mergeCell ref="H38:I38"/>
    <mergeCell ref="J38:K38"/>
    <mergeCell ref="B38:B39"/>
    <mergeCell ref="E38:E39"/>
    <mergeCell ref="A42:A43"/>
    <mergeCell ref="B42:B43"/>
    <mergeCell ref="C42:C43"/>
    <mergeCell ref="D42:D43"/>
    <mergeCell ref="D44:D45"/>
    <mergeCell ref="F42:F43"/>
    <mergeCell ref="F44:F45"/>
    <mergeCell ref="G42:G43"/>
    <mergeCell ref="G44:G45"/>
    <mergeCell ref="E42:E43"/>
    <mergeCell ref="H42:I42"/>
    <mergeCell ref="J42:K42"/>
    <mergeCell ref="H44:I44"/>
    <mergeCell ref="B44:B45"/>
    <mergeCell ref="C44:C45"/>
    <mergeCell ref="E44:E45"/>
    <mergeCell ref="M44:N44"/>
    <mergeCell ref="B46:B47"/>
    <mergeCell ref="C46:C47"/>
    <mergeCell ref="E46:E47"/>
    <mergeCell ref="H46:I46"/>
    <mergeCell ref="J46:K46"/>
    <mergeCell ref="M46:N46"/>
    <mergeCell ref="L46:L47"/>
    <mergeCell ref="L44:L45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H50:I50"/>
    <mergeCell ref="J50:K50"/>
    <mergeCell ref="L50:L51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M54:N54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F60:F61"/>
    <mergeCell ref="G60:G61"/>
    <mergeCell ref="H60:I60"/>
    <mergeCell ref="J60:K60"/>
    <mergeCell ref="L60:L61"/>
    <mergeCell ref="A60:A61"/>
    <mergeCell ref="B60:B61"/>
    <mergeCell ref="C60:C61"/>
    <mergeCell ref="D60:D61"/>
    <mergeCell ref="E60:E61"/>
    <mergeCell ref="G64:G65"/>
    <mergeCell ref="H64:I64"/>
    <mergeCell ref="J64:K64"/>
    <mergeCell ref="L64:L65"/>
    <mergeCell ref="M64:N64"/>
    <mergeCell ref="B64:B65"/>
    <mergeCell ref="C64:C65"/>
    <mergeCell ref="D64:D65"/>
    <mergeCell ref="E64:E65"/>
    <mergeCell ref="F64:F65"/>
    <mergeCell ref="G66:G67"/>
    <mergeCell ref="H66:I66"/>
    <mergeCell ref="J66:K66"/>
    <mergeCell ref="L66:L67"/>
    <mergeCell ref="M66:N66"/>
    <mergeCell ref="B66:B67"/>
    <mergeCell ref="C66:C67"/>
    <mergeCell ref="D66:D67"/>
    <mergeCell ref="E66:E67"/>
    <mergeCell ref="F66:F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8:N118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20:N120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22:L123"/>
    <mergeCell ref="M122:N122"/>
    <mergeCell ref="F120:F121"/>
    <mergeCell ref="G120:G121"/>
    <mergeCell ref="H120:I120"/>
    <mergeCell ref="J120:K120"/>
    <mergeCell ref="L120:L121"/>
    <mergeCell ref="A120:A121"/>
    <mergeCell ref="B120:B121"/>
    <mergeCell ref="C120:C121"/>
    <mergeCell ref="D120:D121"/>
    <mergeCell ref="E120:E121"/>
    <mergeCell ref="M124:N124"/>
    <mergeCell ref="F124:F125"/>
    <mergeCell ref="G124:G125"/>
    <mergeCell ref="H124:I124"/>
    <mergeCell ref="J124:K124"/>
    <mergeCell ref="L124:L125"/>
    <mergeCell ref="A124:A125"/>
    <mergeCell ref="B124:B125"/>
    <mergeCell ref="C124:C125"/>
    <mergeCell ref="D124:D125"/>
    <mergeCell ref="E124:E125"/>
    <mergeCell ref="M126:N126"/>
    <mergeCell ref="A64:A65"/>
    <mergeCell ref="A66:A67"/>
    <mergeCell ref="B68:B69"/>
    <mergeCell ref="D68:D69"/>
    <mergeCell ref="C68:C69"/>
    <mergeCell ref="A68:A69"/>
    <mergeCell ref="E68:E69"/>
    <mergeCell ref="F68:F69"/>
    <mergeCell ref="G68:G69"/>
    <mergeCell ref="H68:I68"/>
    <mergeCell ref="J68:K68"/>
    <mergeCell ref="L68:L69"/>
    <mergeCell ref="M68:N6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D3B0-CC69-46D4-BCD2-4D20E47AB8FB}">
  <dimension ref="A1:R153"/>
  <sheetViews>
    <sheetView tabSelected="1" topLeftCell="A144" zoomScale="75" zoomScaleNormal="75" zoomScaleSheetLayoutView="92" workbookViewId="0">
      <selection activeCell="G153" sqref="G153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5" style="127" customWidth="1"/>
    <col min="4" max="4" width="7.69921875" customWidth="1"/>
    <col min="5" max="5" width="15.19921875" customWidth="1"/>
    <col min="6" max="6" width="6.59765625" customWidth="1"/>
    <col min="7" max="7" width="12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7.3984375" customWidth="1"/>
    <col min="16" max="16" width="7.59765625" style="26" bestFit="1" customWidth="1"/>
    <col min="17" max="18" width="9.8984375" bestFit="1" customWidth="1"/>
  </cols>
  <sheetData>
    <row r="1" spans="1:18" x14ac:dyDescent="0.4">
      <c r="A1" s="42"/>
      <c r="B1" s="106"/>
      <c r="C1" s="42"/>
      <c r="D1" s="42"/>
      <c r="E1" s="42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214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ht="21" customHeight="1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ht="21" customHeight="1" x14ac:dyDescent="0.4">
      <c r="A4" s="435" t="s">
        <v>215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8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3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8" ht="39" customHeight="1" x14ac:dyDescent="0.4">
      <c r="A8" s="450" t="s">
        <v>238</v>
      </c>
      <c r="B8" s="452" t="s">
        <v>239</v>
      </c>
      <c r="C8" s="454" t="s">
        <v>168</v>
      </c>
      <c r="D8" s="456" t="s">
        <v>12</v>
      </c>
      <c r="E8" s="454" t="s">
        <v>168</v>
      </c>
      <c r="F8" s="456" t="s">
        <v>12</v>
      </c>
      <c r="G8" s="426" t="s">
        <v>13</v>
      </c>
      <c r="H8" s="445" t="s">
        <v>77</v>
      </c>
      <c r="I8" s="446"/>
      <c r="J8" s="445" t="s">
        <v>77</v>
      </c>
      <c r="K8" s="446"/>
      <c r="L8" s="80" t="s">
        <v>240</v>
      </c>
      <c r="M8" s="445" t="s">
        <v>30</v>
      </c>
      <c r="N8" s="447"/>
      <c r="O8" s="118" t="s">
        <v>248</v>
      </c>
      <c r="P8" s="108" t="s">
        <v>27</v>
      </c>
    </row>
    <row r="9" spans="1:18" ht="26.25" customHeight="1" x14ac:dyDescent="0.4">
      <c r="A9" s="451"/>
      <c r="B9" s="453"/>
      <c r="C9" s="455"/>
      <c r="D9" s="457"/>
      <c r="E9" s="455"/>
      <c r="F9" s="457"/>
      <c r="G9" s="427"/>
      <c r="H9" s="119" t="s">
        <v>168</v>
      </c>
      <c r="I9" s="120" t="s">
        <v>12</v>
      </c>
      <c r="J9" s="119" t="s">
        <v>168</v>
      </c>
      <c r="K9" s="121" t="s">
        <v>12</v>
      </c>
      <c r="L9" s="117"/>
      <c r="M9" s="57" t="s">
        <v>14</v>
      </c>
      <c r="N9" s="122" t="s">
        <v>202</v>
      </c>
      <c r="O9" s="122" t="s">
        <v>218</v>
      </c>
      <c r="P9" s="108" t="s">
        <v>27</v>
      </c>
    </row>
    <row r="10" spans="1:18" ht="107.25" customHeight="1" x14ac:dyDescent="0.4">
      <c r="A10" s="422" t="s">
        <v>202</v>
      </c>
      <c r="B10" s="420" t="s">
        <v>219</v>
      </c>
      <c r="C10" s="392">
        <v>24000</v>
      </c>
      <c r="D10" s="426" t="s">
        <v>12</v>
      </c>
      <c r="E10" s="367">
        <v>10000</v>
      </c>
      <c r="F10" s="426" t="s">
        <v>12</v>
      </c>
      <c r="G10" s="430" t="s">
        <v>13</v>
      </c>
      <c r="H10" s="478" t="s">
        <v>220</v>
      </c>
      <c r="I10" s="479"/>
      <c r="J10" s="430" t="str">
        <f>H10</f>
        <v>นายณรงค์ฤทธิ์ ผุลมูลตรี</v>
      </c>
      <c r="K10" s="448"/>
      <c r="L10" s="449" t="s">
        <v>244</v>
      </c>
      <c r="M10" s="445" t="s">
        <v>30</v>
      </c>
      <c r="N10" s="446"/>
      <c r="O10" s="46" t="s">
        <v>221</v>
      </c>
      <c r="P10" s="108" t="s">
        <v>27</v>
      </c>
      <c r="Q10" s="116"/>
      <c r="R10" s="116"/>
    </row>
    <row r="11" spans="1:18" ht="25.5" customHeight="1" x14ac:dyDescent="0.4">
      <c r="A11" s="423"/>
      <c r="B11" s="421"/>
      <c r="C11" s="393"/>
      <c r="D11" s="427"/>
      <c r="E11" s="394"/>
      <c r="F11" s="427"/>
      <c r="G11" s="431"/>
      <c r="H11" s="48">
        <v>10000</v>
      </c>
      <c r="I11" s="46" t="str">
        <f>F10</f>
        <v>บาท</v>
      </c>
      <c r="J11" s="111" t="s">
        <v>223</v>
      </c>
      <c r="K11" s="46" t="s">
        <v>12</v>
      </c>
      <c r="L11" s="438"/>
      <c r="M11" s="46" t="s">
        <v>14</v>
      </c>
      <c r="N11" s="46" t="s">
        <v>222</v>
      </c>
      <c r="O11" s="46" t="s">
        <v>218</v>
      </c>
      <c r="P11" s="109">
        <v>2568</v>
      </c>
    </row>
    <row r="12" spans="1:18" ht="63.75" customHeight="1" x14ac:dyDescent="0.4">
      <c r="A12" s="422" t="s">
        <v>203</v>
      </c>
      <c r="B12" s="420" t="s">
        <v>237</v>
      </c>
      <c r="C12" s="392">
        <v>20000</v>
      </c>
      <c r="D12" s="426" t="s">
        <v>12</v>
      </c>
      <c r="E12" s="458" t="s">
        <v>224</v>
      </c>
      <c r="F12" s="426" t="s">
        <v>12</v>
      </c>
      <c r="G12" s="428" t="s">
        <v>13</v>
      </c>
      <c r="H12" s="478" t="s">
        <v>236</v>
      </c>
      <c r="I12" s="479"/>
      <c r="J12" s="478" t="s">
        <v>236</v>
      </c>
      <c r="K12" s="479"/>
      <c r="L12" s="449" t="s">
        <v>245</v>
      </c>
      <c r="M12" s="445" t="s">
        <v>23</v>
      </c>
      <c r="N12" s="446"/>
      <c r="O12" s="46" t="s">
        <v>216</v>
      </c>
      <c r="P12" s="110" t="s">
        <v>207</v>
      </c>
      <c r="Q12" s="192"/>
      <c r="R12" s="192"/>
    </row>
    <row r="13" spans="1:18" ht="27" customHeight="1" x14ac:dyDescent="0.4">
      <c r="A13" s="423"/>
      <c r="B13" s="421"/>
      <c r="C13" s="393"/>
      <c r="D13" s="427"/>
      <c r="E13" s="459"/>
      <c r="F13" s="427"/>
      <c r="G13" s="429"/>
      <c r="H13" s="111" t="s">
        <v>224</v>
      </c>
      <c r="I13" s="46" t="str">
        <f>F12</f>
        <v>บาท</v>
      </c>
      <c r="J13" s="111" t="str">
        <f>H13</f>
        <v>11,392.00</v>
      </c>
      <c r="K13" s="46" t="str">
        <f>I13</f>
        <v>บาท</v>
      </c>
      <c r="L13" s="438"/>
      <c r="M13" s="46" t="s">
        <v>14</v>
      </c>
      <c r="N13" s="46" t="s">
        <v>217</v>
      </c>
      <c r="O13" s="46" t="s">
        <v>218</v>
      </c>
      <c r="P13" s="109">
        <v>2568</v>
      </c>
    </row>
    <row r="14" spans="1:18" ht="52.5" customHeight="1" x14ac:dyDescent="0.4">
      <c r="A14" s="432" t="s">
        <v>142</v>
      </c>
      <c r="B14" s="420" t="s">
        <v>225</v>
      </c>
      <c r="C14" s="346">
        <v>18000</v>
      </c>
      <c r="D14" s="426" t="s">
        <v>12</v>
      </c>
      <c r="E14" s="346">
        <v>16264</v>
      </c>
      <c r="F14" s="426" t="s">
        <v>12</v>
      </c>
      <c r="G14" s="428" t="s">
        <v>13</v>
      </c>
      <c r="H14" s="480" t="s">
        <v>226</v>
      </c>
      <c r="I14" s="481"/>
      <c r="J14" s="480" t="str">
        <f>H14</f>
        <v>บริษัท มหาทรัพย์ เซอร์วิส จำกัด</v>
      </c>
      <c r="K14" s="481"/>
      <c r="L14" s="449" t="s">
        <v>246</v>
      </c>
      <c r="M14" s="443" t="s">
        <v>23</v>
      </c>
      <c r="N14" s="444"/>
      <c r="O14" s="58" t="s">
        <v>227</v>
      </c>
      <c r="P14" s="113" t="s">
        <v>27</v>
      </c>
      <c r="Q14" s="116"/>
      <c r="R14" s="116"/>
    </row>
    <row r="15" spans="1:18" ht="32.25" customHeight="1" x14ac:dyDescent="0.4">
      <c r="A15" s="433"/>
      <c r="B15" s="421"/>
      <c r="C15" s="347"/>
      <c r="D15" s="427"/>
      <c r="E15" s="347"/>
      <c r="F15" s="427"/>
      <c r="G15" s="429"/>
      <c r="H15" s="112" t="s">
        <v>235</v>
      </c>
      <c r="I15" s="123" t="s">
        <v>12</v>
      </c>
      <c r="J15" s="112" t="s">
        <v>235</v>
      </c>
      <c r="K15" s="123" t="s">
        <v>12</v>
      </c>
      <c r="L15" s="438"/>
      <c r="M15" s="62" t="s">
        <v>14</v>
      </c>
      <c r="N15" s="63" t="s">
        <v>228</v>
      </c>
      <c r="O15" s="58" t="s">
        <v>229</v>
      </c>
      <c r="P15" s="113">
        <v>2568</v>
      </c>
    </row>
    <row r="16" spans="1:18" ht="84.75" customHeight="1" x14ac:dyDescent="0.4">
      <c r="A16" s="422" t="s">
        <v>138</v>
      </c>
      <c r="B16" s="424" t="s">
        <v>242</v>
      </c>
      <c r="C16" s="418" t="s">
        <v>241</v>
      </c>
      <c r="D16" s="426" t="s">
        <v>12</v>
      </c>
      <c r="E16" s="418" t="s">
        <v>241</v>
      </c>
      <c r="F16" s="426" t="s">
        <v>12</v>
      </c>
      <c r="G16" s="430" t="s">
        <v>13</v>
      </c>
      <c r="H16" s="439" t="s">
        <v>243</v>
      </c>
      <c r="I16" s="440"/>
      <c r="J16" s="441" t="s">
        <v>243</v>
      </c>
      <c r="K16" s="442"/>
      <c r="L16" s="437" t="s">
        <v>194</v>
      </c>
      <c r="M16" s="443" t="s">
        <v>63</v>
      </c>
      <c r="N16" s="444"/>
      <c r="O16" s="58" t="s">
        <v>247</v>
      </c>
      <c r="P16" s="108" t="s">
        <v>27</v>
      </c>
    </row>
    <row r="17" spans="1:18" ht="28.5" customHeight="1" x14ac:dyDescent="0.4">
      <c r="A17" s="423"/>
      <c r="B17" s="425"/>
      <c r="C17" s="419"/>
      <c r="D17" s="427"/>
      <c r="E17" s="419"/>
      <c r="F17" s="427"/>
      <c r="G17" s="431"/>
      <c r="H17" s="109" t="s">
        <v>241</v>
      </c>
      <c r="I17" s="47" t="s">
        <v>12</v>
      </c>
      <c r="J17" s="124" t="s">
        <v>241</v>
      </c>
      <c r="K17" s="125" t="s">
        <v>12</v>
      </c>
      <c r="L17" s="438"/>
      <c r="M17" s="93" t="s">
        <v>14</v>
      </c>
      <c r="N17" s="63" t="s">
        <v>228</v>
      </c>
      <c r="O17" s="58" t="s">
        <v>218</v>
      </c>
      <c r="P17" s="113" t="s">
        <v>207</v>
      </c>
    </row>
    <row r="18" spans="1:18" ht="61.5" customHeight="1" x14ac:dyDescent="0.4">
      <c r="A18" s="422" t="s">
        <v>143</v>
      </c>
      <c r="B18" s="424" t="s">
        <v>249</v>
      </c>
      <c r="C18" s="418" t="s">
        <v>291</v>
      </c>
      <c r="D18" s="426" t="s">
        <v>12</v>
      </c>
      <c r="E18" s="418" t="s">
        <v>253</v>
      </c>
      <c r="F18" s="426" t="s">
        <v>12</v>
      </c>
      <c r="G18" s="428" t="s">
        <v>13</v>
      </c>
      <c r="H18" s="445" t="s">
        <v>250</v>
      </c>
      <c r="I18" s="446"/>
      <c r="J18" s="445" t="s">
        <v>250</v>
      </c>
      <c r="K18" s="446"/>
      <c r="L18" s="449" t="s">
        <v>246</v>
      </c>
      <c r="M18" s="443" t="s">
        <v>30</v>
      </c>
      <c r="N18" s="444"/>
      <c r="O18" s="58" t="s">
        <v>251</v>
      </c>
      <c r="P18" s="108" t="s">
        <v>27</v>
      </c>
      <c r="Q18" s="192"/>
      <c r="R18" s="192"/>
    </row>
    <row r="19" spans="1:18" ht="27.75" customHeight="1" x14ac:dyDescent="0.4">
      <c r="A19" s="423"/>
      <c r="B19" s="425"/>
      <c r="C19" s="419"/>
      <c r="D19" s="427"/>
      <c r="E19" s="419"/>
      <c r="F19" s="427"/>
      <c r="G19" s="429"/>
      <c r="H19" s="109" t="s">
        <v>253</v>
      </c>
      <c r="I19" s="46" t="s">
        <v>12</v>
      </c>
      <c r="J19" s="109" t="s">
        <v>253</v>
      </c>
      <c r="K19" s="46" t="s">
        <v>12</v>
      </c>
      <c r="L19" s="438"/>
      <c r="M19" s="93" t="s">
        <v>14</v>
      </c>
      <c r="N19" s="58" t="s">
        <v>252</v>
      </c>
      <c r="O19" s="58" t="s">
        <v>218</v>
      </c>
      <c r="P19" s="113" t="s">
        <v>207</v>
      </c>
    </row>
    <row r="20" spans="1:18" ht="63" customHeight="1" x14ac:dyDescent="0.4">
      <c r="A20" s="422" t="s">
        <v>222</v>
      </c>
      <c r="B20" s="424" t="s">
        <v>254</v>
      </c>
      <c r="C20" s="418" t="s">
        <v>289</v>
      </c>
      <c r="D20" s="426" t="s">
        <v>12</v>
      </c>
      <c r="E20" s="418" t="s">
        <v>255</v>
      </c>
      <c r="F20" s="426" t="s">
        <v>12</v>
      </c>
      <c r="G20" s="428" t="s">
        <v>13</v>
      </c>
      <c r="H20" s="445" t="s">
        <v>256</v>
      </c>
      <c r="I20" s="446"/>
      <c r="J20" s="445" t="s">
        <v>256</v>
      </c>
      <c r="K20" s="446"/>
      <c r="L20" s="449" t="s">
        <v>246</v>
      </c>
      <c r="M20" s="443" t="s">
        <v>23</v>
      </c>
      <c r="N20" s="444"/>
      <c r="O20" s="58" t="s">
        <v>257</v>
      </c>
      <c r="P20" s="113" t="s">
        <v>27</v>
      </c>
      <c r="Q20" s="192"/>
      <c r="R20" s="192"/>
    </row>
    <row r="21" spans="1:18" ht="24.75" customHeight="1" x14ac:dyDescent="0.4">
      <c r="A21" s="423"/>
      <c r="B21" s="425"/>
      <c r="C21" s="419"/>
      <c r="D21" s="427"/>
      <c r="E21" s="419"/>
      <c r="F21" s="427"/>
      <c r="G21" s="429"/>
      <c r="H21" s="109" t="s">
        <v>255</v>
      </c>
      <c r="I21" s="47" t="s">
        <v>12</v>
      </c>
      <c r="J21" s="109" t="s">
        <v>255</v>
      </c>
      <c r="K21" s="47" t="s">
        <v>12</v>
      </c>
      <c r="L21" s="438"/>
      <c r="M21" s="58" t="s">
        <v>14</v>
      </c>
      <c r="N21" s="63" t="s">
        <v>233</v>
      </c>
      <c r="O21" s="58" t="s">
        <v>229</v>
      </c>
      <c r="P21" s="113" t="s">
        <v>207</v>
      </c>
    </row>
    <row r="22" spans="1:18" ht="45.75" customHeight="1" x14ac:dyDescent="0.4">
      <c r="A22" s="422" t="s">
        <v>208</v>
      </c>
      <c r="B22" s="424" t="s">
        <v>258</v>
      </c>
      <c r="C22" s="418" t="s">
        <v>292</v>
      </c>
      <c r="D22" s="426" t="s">
        <v>12</v>
      </c>
      <c r="E22" s="418" t="s">
        <v>261</v>
      </c>
      <c r="F22" s="426" t="s">
        <v>12</v>
      </c>
      <c r="G22" s="428" t="s">
        <v>13</v>
      </c>
      <c r="H22" s="430" t="s">
        <v>259</v>
      </c>
      <c r="I22" s="484"/>
      <c r="J22" s="430" t="s">
        <v>259</v>
      </c>
      <c r="K22" s="484"/>
      <c r="L22" s="449" t="s">
        <v>194</v>
      </c>
      <c r="M22" s="443" t="s">
        <v>23</v>
      </c>
      <c r="N22" s="444"/>
      <c r="O22" s="58" t="s">
        <v>260</v>
      </c>
      <c r="P22" s="113" t="s">
        <v>27</v>
      </c>
      <c r="Q22" s="192"/>
      <c r="R22" s="192"/>
    </row>
    <row r="23" spans="1:18" ht="21.75" customHeight="1" x14ac:dyDescent="0.4">
      <c r="A23" s="423"/>
      <c r="B23" s="425"/>
      <c r="C23" s="419"/>
      <c r="D23" s="427"/>
      <c r="E23" s="419"/>
      <c r="F23" s="427"/>
      <c r="G23" s="429"/>
      <c r="H23" s="109" t="s">
        <v>261</v>
      </c>
      <c r="I23" s="46" t="s">
        <v>12</v>
      </c>
      <c r="J23" s="109" t="s">
        <v>261</v>
      </c>
      <c r="K23" s="46" t="s">
        <v>12</v>
      </c>
      <c r="L23" s="438"/>
      <c r="M23" s="58" t="s">
        <v>14</v>
      </c>
      <c r="N23" s="63" t="s">
        <v>233</v>
      </c>
      <c r="O23" s="58" t="s">
        <v>229</v>
      </c>
      <c r="P23" s="113" t="s">
        <v>207</v>
      </c>
      <c r="R23" s="192"/>
    </row>
    <row r="24" spans="1:18" ht="46.5" customHeight="1" x14ac:dyDescent="0.4">
      <c r="A24" s="422" t="s">
        <v>262</v>
      </c>
      <c r="B24" s="420" t="s">
        <v>231</v>
      </c>
      <c r="C24" s="346">
        <v>50000</v>
      </c>
      <c r="D24" s="426" t="s">
        <v>12</v>
      </c>
      <c r="E24" s="418" t="s">
        <v>230</v>
      </c>
      <c r="F24" s="426" t="s">
        <v>12</v>
      </c>
      <c r="G24" s="428" t="s">
        <v>13</v>
      </c>
      <c r="H24" s="480" t="s">
        <v>234</v>
      </c>
      <c r="I24" s="481"/>
      <c r="J24" s="480" t="str">
        <f>H24</f>
        <v xml:space="preserve">บริษัท เอ็ม แอนด์ เอ็ม แอดวานส์ เทรดดิ้ง จำกัด </v>
      </c>
      <c r="K24" s="481"/>
      <c r="L24" s="449" t="s">
        <v>194</v>
      </c>
      <c r="M24" s="443" t="s">
        <v>23</v>
      </c>
      <c r="N24" s="444"/>
      <c r="O24" s="58" t="s">
        <v>232</v>
      </c>
      <c r="P24" s="113" t="s">
        <v>27</v>
      </c>
      <c r="Q24" s="192"/>
      <c r="R24" s="192"/>
    </row>
    <row r="25" spans="1:18" ht="22.5" customHeight="1" x14ac:dyDescent="0.4">
      <c r="A25" s="423"/>
      <c r="B25" s="421"/>
      <c r="C25" s="347"/>
      <c r="D25" s="427"/>
      <c r="E25" s="419"/>
      <c r="F25" s="427"/>
      <c r="G25" s="429"/>
      <c r="H25" s="109" t="s">
        <v>230</v>
      </c>
      <c r="I25" s="56" t="s">
        <v>12</v>
      </c>
      <c r="J25" s="109" t="str">
        <f>H25</f>
        <v>33,170.00</v>
      </c>
      <c r="K25" s="56" t="s">
        <v>12</v>
      </c>
      <c r="L25" s="438"/>
      <c r="M25" s="58" t="s">
        <v>14</v>
      </c>
      <c r="N25" s="63" t="s">
        <v>233</v>
      </c>
      <c r="O25" s="58" t="s">
        <v>218</v>
      </c>
      <c r="P25" s="113" t="s">
        <v>207</v>
      </c>
      <c r="R25" s="192"/>
    </row>
    <row r="26" spans="1:18" ht="42" customHeight="1" x14ac:dyDescent="0.4">
      <c r="A26" s="422" t="s">
        <v>174</v>
      </c>
      <c r="B26" s="420" t="s">
        <v>307</v>
      </c>
      <c r="C26" s="418" t="s">
        <v>293</v>
      </c>
      <c r="D26" s="426" t="s">
        <v>12</v>
      </c>
      <c r="E26" s="418" t="s">
        <v>264</v>
      </c>
      <c r="F26" s="426" t="s">
        <v>12</v>
      </c>
      <c r="G26" s="428" t="s">
        <v>13</v>
      </c>
      <c r="H26" s="480" t="s">
        <v>265</v>
      </c>
      <c r="I26" s="481"/>
      <c r="J26" s="480" t="str">
        <f>H26</f>
        <v xml:space="preserve">บริษัท เอช แอนด์ บี อินเตอร์เท็กซ์ จำกัด </v>
      </c>
      <c r="K26" s="481"/>
      <c r="L26" s="449" t="s">
        <v>194</v>
      </c>
      <c r="M26" s="443" t="s">
        <v>23</v>
      </c>
      <c r="N26" s="444"/>
      <c r="O26" s="58" t="s">
        <v>263</v>
      </c>
      <c r="P26" s="113" t="s">
        <v>27</v>
      </c>
      <c r="R26" s="192"/>
    </row>
    <row r="27" spans="1:18" ht="22.5" customHeight="1" x14ac:dyDescent="0.4">
      <c r="A27" s="423"/>
      <c r="B27" s="421"/>
      <c r="C27" s="419"/>
      <c r="D27" s="427"/>
      <c r="E27" s="419"/>
      <c r="F27" s="427"/>
      <c r="G27" s="429"/>
      <c r="H27" s="109" t="s">
        <v>264</v>
      </c>
      <c r="I27" s="56" t="s">
        <v>12</v>
      </c>
      <c r="J27" s="109" t="s">
        <v>264</v>
      </c>
      <c r="K27" s="56" t="s">
        <v>12</v>
      </c>
      <c r="L27" s="438"/>
      <c r="M27" s="58" t="s">
        <v>14</v>
      </c>
      <c r="N27" s="63" t="s">
        <v>233</v>
      </c>
      <c r="O27" s="58" t="s">
        <v>218</v>
      </c>
      <c r="P27" s="113" t="s">
        <v>207</v>
      </c>
      <c r="Q27" s="192"/>
      <c r="R27" s="255"/>
    </row>
    <row r="28" spans="1:18" ht="22.5" customHeight="1" x14ac:dyDescent="0.4">
      <c r="A28" s="422" t="s">
        <v>276</v>
      </c>
      <c r="B28" s="420" t="s">
        <v>601</v>
      </c>
      <c r="C28" s="362">
        <v>798</v>
      </c>
      <c r="D28" s="426" t="s">
        <v>12</v>
      </c>
      <c r="E28" s="362">
        <f>C28</f>
        <v>798</v>
      </c>
      <c r="F28" s="426" t="s">
        <v>12</v>
      </c>
      <c r="G28" s="428" t="s">
        <v>13</v>
      </c>
      <c r="H28" s="352" t="s">
        <v>389</v>
      </c>
      <c r="I28" s="353"/>
      <c r="J28" s="352" t="s">
        <v>389</v>
      </c>
      <c r="K28" s="353"/>
      <c r="L28" s="354" t="s">
        <v>434</v>
      </c>
      <c r="M28" s="482" t="s">
        <v>23</v>
      </c>
      <c r="N28" s="483"/>
      <c r="O28" s="69" t="s">
        <v>602</v>
      </c>
      <c r="P28" s="69" t="s">
        <v>27</v>
      </c>
    </row>
    <row r="29" spans="1:18" ht="22.5" customHeight="1" x14ac:dyDescent="0.4">
      <c r="A29" s="423"/>
      <c r="B29" s="421"/>
      <c r="C29" s="363"/>
      <c r="D29" s="427"/>
      <c r="E29" s="363"/>
      <c r="F29" s="427"/>
      <c r="G29" s="429"/>
      <c r="H29" s="70">
        <f>E28</f>
        <v>798</v>
      </c>
      <c r="I29" s="71" t="s">
        <v>12</v>
      </c>
      <c r="J29" s="70">
        <f>H29</f>
        <v>798</v>
      </c>
      <c r="K29" s="71" t="s">
        <v>12</v>
      </c>
      <c r="L29" s="355"/>
      <c r="M29" s="72" t="s">
        <v>14</v>
      </c>
      <c r="N29" s="72" t="s">
        <v>138</v>
      </c>
      <c r="O29" s="72" t="s">
        <v>218</v>
      </c>
      <c r="P29" s="72" t="s">
        <v>207</v>
      </c>
    </row>
    <row r="30" spans="1:18" ht="22.5" customHeight="1" x14ac:dyDescent="0.4">
      <c r="A30" s="422" t="s">
        <v>178</v>
      </c>
      <c r="B30" s="420" t="s">
        <v>603</v>
      </c>
      <c r="C30" s="362">
        <v>2700</v>
      </c>
      <c r="D30" s="426" t="s">
        <v>12</v>
      </c>
      <c r="E30" s="362">
        <f>C30</f>
        <v>2700</v>
      </c>
      <c r="F30" s="426" t="s">
        <v>12</v>
      </c>
      <c r="G30" s="428" t="s">
        <v>13</v>
      </c>
      <c r="H30" s="352" t="s">
        <v>114</v>
      </c>
      <c r="I30" s="353"/>
      <c r="J30" s="352" t="s">
        <v>114</v>
      </c>
      <c r="K30" s="353"/>
      <c r="L30" s="354" t="s">
        <v>917</v>
      </c>
      <c r="M30" s="482" t="s">
        <v>23</v>
      </c>
      <c r="N30" s="483"/>
      <c r="O30" s="69" t="s">
        <v>604</v>
      </c>
      <c r="P30" s="69" t="s">
        <v>27</v>
      </c>
    </row>
    <row r="31" spans="1:18" ht="22.5" customHeight="1" x14ac:dyDescent="0.4">
      <c r="A31" s="423"/>
      <c r="B31" s="421"/>
      <c r="C31" s="363"/>
      <c r="D31" s="427"/>
      <c r="E31" s="363"/>
      <c r="F31" s="427"/>
      <c r="G31" s="429"/>
      <c r="H31" s="70">
        <f>E30</f>
        <v>2700</v>
      </c>
      <c r="I31" s="71" t="s">
        <v>12</v>
      </c>
      <c r="J31" s="70">
        <f>H31</f>
        <v>2700</v>
      </c>
      <c r="K31" s="71" t="s">
        <v>12</v>
      </c>
      <c r="L31" s="355"/>
      <c r="M31" s="72" t="s">
        <v>14</v>
      </c>
      <c r="N31" s="72" t="s">
        <v>143</v>
      </c>
      <c r="O31" s="72" t="s">
        <v>218</v>
      </c>
      <c r="P31" s="72" t="s">
        <v>207</v>
      </c>
    </row>
    <row r="32" spans="1:18" ht="60.6" customHeight="1" x14ac:dyDescent="0.4">
      <c r="A32" s="422" t="s">
        <v>141</v>
      </c>
      <c r="B32" s="420" t="s">
        <v>605</v>
      </c>
      <c r="C32" s="362">
        <v>399</v>
      </c>
      <c r="D32" s="426" t="s">
        <v>12</v>
      </c>
      <c r="E32" s="362">
        <f>C32</f>
        <v>399</v>
      </c>
      <c r="F32" s="426" t="s">
        <v>12</v>
      </c>
      <c r="G32" s="428" t="s">
        <v>13</v>
      </c>
      <c r="H32" s="352" t="s">
        <v>606</v>
      </c>
      <c r="I32" s="353"/>
      <c r="J32" s="352" t="s">
        <v>606</v>
      </c>
      <c r="K32" s="353"/>
      <c r="L32" s="354" t="s">
        <v>459</v>
      </c>
      <c r="M32" s="482" t="s">
        <v>23</v>
      </c>
      <c r="N32" s="483"/>
      <c r="O32" s="69" t="s">
        <v>607</v>
      </c>
      <c r="P32" s="69" t="s">
        <v>27</v>
      </c>
    </row>
    <row r="33" spans="1:16" ht="23.25" customHeight="1" x14ac:dyDescent="0.4">
      <c r="A33" s="423"/>
      <c r="B33" s="421"/>
      <c r="C33" s="363"/>
      <c r="D33" s="427"/>
      <c r="E33" s="363"/>
      <c r="F33" s="427"/>
      <c r="G33" s="429"/>
      <c r="H33" s="70">
        <f>E32</f>
        <v>399</v>
      </c>
      <c r="I33" s="71" t="s">
        <v>12</v>
      </c>
      <c r="J33" s="70">
        <f>H33</f>
        <v>399</v>
      </c>
      <c r="K33" s="71" t="s">
        <v>12</v>
      </c>
      <c r="L33" s="355"/>
      <c r="M33" s="72" t="s">
        <v>14</v>
      </c>
      <c r="N33" s="72" t="s">
        <v>143</v>
      </c>
      <c r="O33" s="72" t="s">
        <v>218</v>
      </c>
      <c r="P33" s="72" t="s">
        <v>207</v>
      </c>
    </row>
    <row r="34" spans="1:16" ht="21" customHeight="1" x14ac:dyDescent="0.4">
      <c r="A34" s="422" t="s">
        <v>522</v>
      </c>
      <c r="B34" s="420" t="s">
        <v>608</v>
      </c>
      <c r="C34" s="362">
        <v>1596</v>
      </c>
      <c r="D34" s="426" t="s">
        <v>12</v>
      </c>
      <c r="E34" s="362">
        <f>C34</f>
        <v>1596</v>
      </c>
      <c r="F34" s="426" t="s">
        <v>12</v>
      </c>
      <c r="G34" s="428" t="s">
        <v>13</v>
      </c>
      <c r="H34" s="352" t="s">
        <v>389</v>
      </c>
      <c r="I34" s="353"/>
      <c r="J34" s="352" t="s">
        <v>389</v>
      </c>
      <c r="K34" s="353"/>
      <c r="L34" s="354" t="s">
        <v>462</v>
      </c>
      <c r="M34" s="482" t="s">
        <v>23</v>
      </c>
      <c r="N34" s="483"/>
      <c r="O34" s="69" t="s">
        <v>609</v>
      </c>
      <c r="P34" s="69" t="s">
        <v>27</v>
      </c>
    </row>
    <row r="35" spans="1:16" x14ac:dyDescent="0.4">
      <c r="A35" s="423"/>
      <c r="B35" s="421"/>
      <c r="C35" s="363"/>
      <c r="D35" s="427"/>
      <c r="E35" s="363"/>
      <c r="F35" s="427"/>
      <c r="G35" s="429"/>
      <c r="H35" s="70">
        <f>E34</f>
        <v>1596</v>
      </c>
      <c r="I35" s="71" t="s">
        <v>12</v>
      </c>
      <c r="J35" s="70">
        <f>H35</f>
        <v>1596</v>
      </c>
      <c r="K35" s="71" t="s">
        <v>12</v>
      </c>
      <c r="L35" s="355"/>
      <c r="M35" s="72" t="s">
        <v>14</v>
      </c>
      <c r="N35" s="72" t="s">
        <v>222</v>
      </c>
      <c r="O35" s="72" t="s">
        <v>218</v>
      </c>
      <c r="P35" s="72" t="s">
        <v>207</v>
      </c>
    </row>
    <row r="36" spans="1:16" ht="21" customHeight="1" x14ac:dyDescent="0.4">
      <c r="A36" s="422" t="s">
        <v>147</v>
      </c>
      <c r="B36" s="420" t="s">
        <v>610</v>
      </c>
      <c r="C36" s="362">
        <v>798</v>
      </c>
      <c r="D36" s="426" t="s">
        <v>12</v>
      </c>
      <c r="E36" s="362">
        <f>C36</f>
        <v>798</v>
      </c>
      <c r="F36" s="426" t="s">
        <v>12</v>
      </c>
      <c r="G36" s="428" t="s">
        <v>13</v>
      </c>
      <c r="H36" s="352" t="s">
        <v>389</v>
      </c>
      <c r="I36" s="353"/>
      <c r="J36" s="352" t="s">
        <v>389</v>
      </c>
      <c r="K36" s="353"/>
      <c r="L36" s="354" t="s">
        <v>464</v>
      </c>
      <c r="M36" s="482" t="s">
        <v>23</v>
      </c>
      <c r="N36" s="483"/>
      <c r="O36" s="69" t="s">
        <v>611</v>
      </c>
      <c r="P36" s="69" t="s">
        <v>27</v>
      </c>
    </row>
    <row r="37" spans="1:16" x14ac:dyDescent="0.4">
      <c r="A37" s="423"/>
      <c r="B37" s="421"/>
      <c r="C37" s="363"/>
      <c r="D37" s="427"/>
      <c r="E37" s="363"/>
      <c r="F37" s="427"/>
      <c r="G37" s="429"/>
      <c r="H37" s="70">
        <f>E36</f>
        <v>798</v>
      </c>
      <c r="I37" s="71" t="s">
        <v>12</v>
      </c>
      <c r="J37" s="70">
        <f>H37</f>
        <v>798</v>
      </c>
      <c r="K37" s="71" t="s">
        <v>12</v>
      </c>
      <c r="L37" s="355"/>
      <c r="M37" s="72" t="s">
        <v>14</v>
      </c>
      <c r="N37" s="72" t="s">
        <v>222</v>
      </c>
      <c r="O37" s="72" t="s">
        <v>218</v>
      </c>
      <c r="P37" s="72" t="s">
        <v>207</v>
      </c>
    </row>
    <row r="38" spans="1:16" ht="21" customHeight="1" x14ac:dyDescent="0.4">
      <c r="A38" s="422" t="s">
        <v>529</v>
      </c>
      <c r="B38" s="420" t="s">
        <v>612</v>
      </c>
      <c r="C38" s="362">
        <v>3500</v>
      </c>
      <c r="D38" s="426" t="s">
        <v>12</v>
      </c>
      <c r="E38" s="362">
        <f>C38</f>
        <v>3500</v>
      </c>
      <c r="F38" s="426" t="s">
        <v>12</v>
      </c>
      <c r="G38" s="428" t="s">
        <v>13</v>
      </c>
      <c r="H38" s="367" t="s">
        <v>613</v>
      </c>
      <c r="I38" s="368"/>
      <c r="J38" s="367" t="s">
        <v>613</v>
      </c>
      <c r="K38" s="368"/>
      <c r="L38" s="354" t="s">
        <v>917</v>
      </c>
      <c r="M38" s="482" t="s">
        <v>23</v>
      </c>
      <c r="N38" s="483"/>
      <c r="O38" s="69" t="s">
        <v>614</v>
      </c>
      <c r="P38" s="69" t="s">
        <v>27</v>
      </c>
    </row>
    <row r="39" spans="1:16" x14ac:dyDescent="0.4">
      <c r="A39" s="423"/>
      <c r="B39" s="421"/>
      <c r="C39" s="363"/>
      <c r="D39" s="427"/>
      <c r="E39" s="363"/>
      <c r="F39" s="427"/>
      <c r="G39" s="429"/>
      <c r="H39" s="70">
        <f>E38</f>
        <v>3500</v>
      </c>
      <c r="I39" s="71" t="s">
        <v>12</v>
      </c>
      <c r="J39" s="70">
        <f>H39</f>
        <v>3500</v>
      </c>
      <c r="K39" s="71" t="s">
        <v>12</v>
      </c>
      <c r="L39" s="355"/>
      <c r="M39" s="72" t="s">
        <v>14</v>
      </c>
      <c r="N39" s="72" t="s">
        <v>222</v>
      </c>
      <c r="O39" s="72" t="s">
        <v>218</v>
      </c>
      <c r="P39" s="72" t="s">
        <v>207</v>
      </c>
    </row>
    <row r="40" spans="1:16" ht="21" customHeight="1" x14ac:dyDescent="0.4">
      <c r="A40" s="422" t="s">
        <v>185</v>
      </c>
      <c r="B40" s="420" t="s">
        <v>615</v>
      </c>
      <c r="C40" s="362">
        <v>2697</v>
      </c>
      <c r="D40" s="426" t="s">
        <v>12</v>
      </c>
      <c r="E40" s="362">
        <f>C40</f>
        <v>2697</v>
      </c>
      <c r="F40" s="426" t="s">
        <v>12</v>
      </c>
      <c r="G40" s="428" t="s">
        <v>13</v>
      </c>
      <c r="H40" s="367" t="s">
        <v>389</v>
      </c>
      <c r="I40" s="368"/>
      <c r="J40" s="367" t="s">
        <v>389</v>
      </c>
      <c r="K40" s="368"/>
      <c r="L40" s="354" t="s">
        <v>470</v>
      </c>
      <c r="M40" s="482" t="s">
        <v>23</v>
      </c>
      <c r="N40" s="483"/>
      <c r="O40" s="69" t="s">
        <v>616</v>
      </c>
      <c r="P40" s="69" t="s">
        <v>27</v>
      </c>
    </row>
    <row r="41" spans="1:16" x14ac:dyDescent="0.4">
      <c r="A41" s="423"/>
      <c r="B41" s="421"/>
      <c r="C41" s="363"/>
      <c r="D41" s="427"/>
      <c r="E41" s="363"/>
      <c r="F41" s="427"/>
      <c r="G41" s="429"/>
      <c r="H41" s="70">
        <f>E40</f>
        <v>2697</v>
      </c>
      <c r="I41" s="71" t="s">
        <v>12</v>
      </c>
      <c r="J41" s="70">
        <f>H41</f>
        <v>2697</v>
      </c>
      <c r="K41" s="71" t="s">
        <v>12</v>
      </c>
      <c r="L41" s="355"/>
      <c r="M41" s="72" t="s">
        <v>14</v>
      </c>
      <c r="N41" s="72" t="s">
        <v>222</v>
      </c>
      <c r="O41" s="72" t="s">
        <v>218</v>
      </c>
      <c r="P41" s="72" t="s">
        <v>207</v>
      </c>
    </row>
    <row r="42" spans="1:16" ht="21" customHeight="1" x14ac:dyDescent="0.4">
      <c r="A42" s="422" t="s">
        <v>163</v>
      </c>
      <c r="B42" s="420" t="s">
        <v>617</v>
      </c>
      <c r="C42" s="362">
        <v>1700</v>
      </c>
      <c r="D42" s="426" t="s">
        <v>12</v>
      </c>
      <c r="E42" s="362">
        <f>C42</f>
        <v>1700</v>
      </c>
      <c r="F42" s="426" t="s">
        <v>12</v>
      </c>
      <c r="G42" s="428" t="s">
        <v>13</v>
      </c>
      <c r="H42" s="352" t="s">
        <v>618</v>
      </c>
      <c r="I42" s="353"/>
      <c r="J42" s="352" t="s">
        <v>618</v>
      </c>
      <c r="K42" s="353"/>
      <c r="L42" s="354" t="s">
        <v>917</v>
      </c>
      <c r="M42" s="482" t="s">
        <v>23</v>
      </c>
      <c r="N42" s="483"/>
      <c r="O42" s="69" t="s">
        <v>621</v>
      </c>
      <c r="P42" s="69" t="s">
        <v>27</v>
      </c>
    </row>
    <row r="43" spans="1:16" x14ac:dyDescent="0.4">
      <c r="A43" s="423"/>
      <c r="B43" s="421"/>
      <c r="C43" s="363"/>
      <c r="D43" s="427"/>
      <c r="E43" s="363"/>
      <c r="F43" s="427"/>
      <c r="G43" s="429"/>
      <c r="H43" s="70">
        <f>E42</f>
        <v>1700</v>
      </c>
      <c r="I43" s="71" t="s">
        <v>12</v>
      </c>
      <c r="J43" s="70">
        <f>H43</f>
        <v>1700</v>
      </c>
      <c r="K43" s="71" t="s">
        <v>12</v>
      </c>
      <c r="L43" s="355"/>
      <c r="M43" s="72" t="s">
        <v>14</v>
      </c>
      <c r="N43" s="72" t="s">
        <v>141</v>
      </c>
      <c r="O43" s="72" t="s">
        <v>218</v>
      </c>
      <c r="P43" s="72" t="s">
        <v>207</v>
      </c>
    </row>
    <row r="44" spans="1:16" ht="112.5" customHeight="1" x14ac:dyDescent="0.4">
      <c r="A44" s="422" t="s">
        <v>217</v>
      </c>
      <c r="B44" s="420" t="s">
        <v>620</v>
      </c>
      <c r="C44" s="362">
        <v>1000</v>
      </c>
      <c r="D44" s="426" t="s">
        <v>12</v>
      </c>
      <c r="E44" s="362">
        <f>C44</f>
        <v>1000</v>
      </c>
      <c r="F44" s="426" t="s">
        <v>12</v>
      </c>
      <c r="G44" s="428" t="s">
        <v>13</v>
      </c>
      <c r="H44" s="352" t="s">
        <v>619</v>
      </c>
      <c r="I44" s="353"/>
      <c r="J44" s="352" t="s">
        <v>619</v>
      </c>
      <c r="K44" s="353"/>
      <c r="L44" s="354" t="s">
        <v>917</v>
      </c>
      <c r="M44" s="482" t="s">
        <v>23</v>
      </c>
      <c r="N44" s="483"/>
      <c r="O44" s="69" t="s">
        <v>622</v>
      </c>
      <c r="P44" s="69" t="s">
        <v>27</v>
      </c>
    </row>
    <row r="45" spans="1:16" x14ac:dyDescent="0.4">
      <c r="A45" s="423"/>
      <c r="B45" s="421"/>
      <c r="C45" s="363"/>
      <c r="D45" s="427"/>
      <c r="E45" s="363"/>
      <c r="F45" s="427"/>
      <c r="G45" s="429"/>
      <c r="H45" s="70">
        <f>E44</f>
        <v>1000</v>
      </c>
      <c r="I45" s="71" t="s">
        <v>12</v>
      </c>
      <c r="J45" s="70">
        <f>H45</f>
        <v>1000</v>
      </c>
      <c r="K45" s="71" t="s">
        <v>12</v>
      </c>
      <c r="L45" s="355"/>
      <c r="M45" s="72" t="s">
        <v>14</v>
      </c>
      <c r="N45" s="72" t="s">
        <v>141</v>
      </c>
      <c r="O45" s="72" t="s">
        <v>218</v>
      </c>
      <c r="P45" s="72" t="s">
        <v>207</v>
      </c>
    </row>
    <row r="46" spans="1:16" ht="127.5" customHeight="1" x14ac:dyDescent="0.4">
      <c r="A46" s="422" t="s">
        <v>540</v>
      </c>
      <c r="B46" s="420" t="s">
        <v>624</v>
      </c>
      <c r="C46" s="362">
        <v>8000</v>
      </c>
      <c r="D46" s="426" t="s">
        <v>12</v>
      </c>
      <c r="E46" s="362">
        <f>C46</f>
        <v>8000</v>
      </c>
      <c r="F46" s="426" t="s">
        <v>12</v>
      </c>
      <c r="G46" s="428" t="s">
        <v>13</v>
      </c>
      <c r="H46" s="352" t="s">
        <v>623</v>
      </c>
      <c r="I46" s="353"/>
      <c r="J46" s="352" t="s">
        <v>623</v>
      </c>
      <c r="K46" s="353"/>
      <c r="L46" s="354" t="s">
        <v>917</v>
      </c>
      <c r="M46" s="482" t="s">
        <v>23</v>
      </c>
      <c r="N46" s="483"/>
      <c r="O46" s="69" t="s">
        <v>625</v>
      </c>
      <c r="P46" s="69" t="s">
        <v>27</v>
      </c>
    </row>
    <row r="47" spans="1:16" x14ac:dyDescent="0.4">
      <c r="A47" s="423"/>
      <c r="B47" s="421"/>
      <c r="C47" s="363"/>
      <c r="D47" s="427"/>
      <c r="E47" s="363"/>
      <c r="F47" s="427"/>
      <c r="G47" s="429"/>
      <c r="H47" s="70">
        <f>E46</f>
        <v>8000</v>
      </c>
      <c r="I47" s="71" t="s">
        <v>12</v>
      </c>
      <c r="J47" s="70">
        <f>H47</f>
        <v>8000</v>
      </c>
      <c r="K47" s="71" t="s">
        <v>12</v>
      </c>
      <c r="L47" s="355"/>
      <c r="M47" s="72" t="s">
        <v>14</v>
      </c>
      <c r="N47" s="72" t="s">
        <v>522</v>
      </c>
      <c r="O47" s="72" t="s">
        <v>218</v>
      </c>
      <c r="P47" s="72" t="s">
        <v>207</v>
      </c>
    </row>
    <row r="48" spans="1:16" ht="158.25" customHeight="1" x14ac:dyDescent="0.4">
      <c r="A48" s="422" t="s">
        <v>544</v>
      </c>
      <c r="B48" s="420" t="s">
        <v>627</v>
      </c>
      <c r="C48" s="362">
        <v>6293</v>
      </c>
      <c r="D48" s="426" t="s">
        <v>12</v>
      </c>
      <c r="E48" s="362">
        <f>C48</f>
        <v>6293</v>
      </c>
      <c r="F48" s="426" t="s">
        <v>12</v>
      </c>
      <c r="G48" s="428" t="s">
        <v>13</v>
      </c>
      <c r="H48" s="352" t="s">
        <v>630</v>
      </c>
      <c r="I48" s="353"/>
      <c r="J48" s="352" t="s">
        <v>626</v>
      </c>
      <c r="K48" s="353"/>
      <c r="L48" s="354" t="s">
        <v>472</v>
      </c>
      <c r="M48" s="482" t="s">
        <v>23</v>
      </c>
      <c r="N48" s="483"/>
      <c r="O48" s="69" t="s">
        <v>628</v>
      </c>
      <c r="P48" s="69" t="s">
        <v>27</v>
      </c>
    </row>
    <row r="49" spans="1:16" x14ac:dyDescent="0.4">
      <c r="A49" s="423"/>
      <c r="B49" s="421"/>
      <c r="C49" s="363"/>
      <c r="D49" s="427"/>
      <c r="E49" s="363"/>
      <c r="F49" s="427"/>
      <c r="G49" s="429"/>
      <c r="H49" s="70">
        <f>E48</f>
        <v>6293</v>
      </c>
      <c r="I49" s="71" t="s">
        <v>12</v>
      </c>
      <c r="J49" s="70">
        <f>H49</f>
        <v>6293</v>
      </c>
      <c r="K49" s="71" t="s">
        <v>12</v>
      </c>
      <c r="L49" s="355"/>
      <c r="M49" s="72" t="s">
        <v>14</v>
      </c>
      <c r="N49" s="72" t="s">
        <v>147</v>
      </c>
      <c r="O49" s="72" t="s">
        <v>218</v>
      </c>
      <c r="P49" s="72" t="s">
        <v>207</v>
      </c>
    </row>
    <row r="50" spans="1:16" ht="99.75" customHeight="1" x14ac:dyDescent="0.4">
      <c r="A50" s="422" t="s">
        <v>228</v>
      </c>
      <c r="B50" s="420" t="s">
        <v>629</v>
      </c>
      <c r="C50" s="362">
        <v>4850</v>
      </c>
      <c r="D50" s="426" t="s">
        <v>12</v>
      </c>
      <c r="E50" s="362">
        <f>C50</f>
        <v>4850</v>
      </c>
      <c r="F50" s="426" t="s">
        <v>12</v>
      </c>
      <c r="G50" s="428" t="s">
        <v>13</v>
      </c>
      <c r="H50" s="352" t="s">
        <v>631</v>
      </c>
      <c r="I50" s="353"/>
      <c r="J50" s="352" t="s">
        <v>631</v>
      </c>
      <c r="K50" s="353"/>
      <c r="L50" s="354" t="s">
        <v>472</v>
      </c>
      <c r="M50" s="482" t="s">
        <v>23</v>
      </c>
      <c r="N50" s="483"/>
      <c r="O50" s="69" t="s">
        <v>705</v>
      </c>
      <c r="P50" s="69" t="s">
        <v>27</v>
      </c>
    </row>
    <row r="51" spans="1:16" x14ac:dyDescent="0.4">
      <c r="A51" s="423"/>
      <c r="B51" s="421"/>
      <c r="C51" s="363"/>
      <c r="D51" s="427"/>
      <c r="E51" s="363"/>
      <c r="F51" s="427"/>
      <c r="G51" s="429"/>
      <c r="H51" s="70">
        <f>E50</f>
        <v>4850</v>
      </c>
      <c r="I51" s="71" t="s">
        <v>12</v>
      </c>
      <c r="J51" s="70">
        <f>H51</f>
        <v>4850</v>
      </c>
      <c r="K51" s="71" t="s">
        <v>12</v>
      </c>
      <c r="L51" s="355"/>
      <c r="M51" s="72" t="s">
        <v>14</v>
      </c>
      <c r="N51" s="72" t="s">
        <v>228</v>
      </c>
      <c r="O51" s="72" t="s">
        <v>218</v>
      </c>
      <c r="P51" s="72" t="s">
        <v>207</v>
      </c>
    </row>
    <row r="52" spans="1:16" ht="117" customHeight="1" x14ac:dyDescent="0.4">
      <c r="A52" s="422" t="s">
        <v>301</v>
      </c>
      <c r="B52" s="420" t="s">
        <v>633</v>
      </c>
      <c r="C52" s="362">
        <v>20000</v>
      </c>
      <c r="D52" s="426" t="s">
        <v>12</v>
      </c>
      <c r="E52" s="362">
        <f>C52</f>
        <v>20000</v>
      </c>
      <c r="F52" s="426" t="s">
        <v>12</v>
      </c>
      <c r="G52" s="428" t="s">
        <v>13</v>
      </c>
      <c r="H52" s="352" t="s">
        <v>632</v>
      </c>
      <c r="I52" s="353"/>
      <c r="J52" s="352" t="s">
        <v>632</v>
      </c>
      <c r="K52" s="353"/>
      <c r="L52" s="354" t="s">
        <v>870</v>
      </c>
      <c r="M52" s="482" t="s">
        <v>23</v>
      </c>
      <c r="N52" s="483"/>
      <c r="O52" s="69" t="s">
        <v>634</v>
      </c>
      <c r="P52" s="69" t="s">
        <v>27</v>
      </c>
    </row>
    <row r="53" spans="1:16" x14ac:dyDescent="0.4">
      <c r="A53" s="423"/>
      <c r="B53" s="421"/>
      <c r="C53" s="363"/>
      <c r="D53" s="427"/>
      <c r="E53" s="363"/>
      <c r="F53" s="427"/>
      <c r="G53" s="429"/>
      <c r="H53" s="70">
        <f>E52</f>
        <v>20000</v>
      </c>
      <c r="I53" s="71" t="s">
        <v>12</v>
      </c>
      <c r="J53" s="70">
        <f>H53</f>
        <v>20000</v>
      </c>
      <c r="K53" s="71" t="s">
        <v>12</v>
      </c>
      <c r="L53" s="355"/>
      <c r="M53" s="72" t="s">
        <v>14</v>
      </c>
      <c r="N53" s="72" t="s">
        <v>228</v>
      </c>
      <c r="O53" s="72" t="s">
        <v>218</v>
      </c>
      <c r="P53" s="72" t="s">
        <v>207</v>
      </c>
    </row>
    <row r="54" spans="1:16" ht="111.75" customHeight="1" x14ac:dyDescent="0.4">
      <c r="A54" s="422" t="s">
        <v>166</v>
      </c>
      <c r="B54" s="420" t="s">
        <v>636</v>
      </c>
      <c r="C54" s="362">
        <v>11000</v>
      </c>
      <c r="D54" s="426" t="s">
        <v>12</v>
      </c>
      <c r="E54" s="362">
        <f>C54</f>
        <v>11000</v>
      </c>
      <c r="F54" s="426" t="s">
        <v>12</v>
      </c>
      <c r="G54" s="428" t="s">
        <v>13</v>
      </c>
      <c r="H54" s="352" t="s">
        <v>635</v>
      </c>
      <c r="I54" s="353"/>
      <c r="J54" s="352" t="s">
        <v>635</v>
      </c>
      <c r="K54" s="353"/>
      <c r="L54" s="354" t="s">
        <v>870</v>
      </c>
      <c r="M54" s="482" t="s">
        <v>23</v>
      </c>
      <c r="N54" s="483"/>
      <c r="O54" s="69" t="s">
        <v>637</v>
      </c>
      <c r="P54" s="69" t="s">
        <v>27</v>
      </c>
    </row>
    <row r="55" spans="1:16" ht="24.6" customHeight="1" x14ac:dyDescent="0.4">
      <c r="A55" s="423"/>
      <c r="B55" s="421"/>
      <c r="C55" s="363"/>
      <c r="D55" s="427"/>
      <c r="E55" s="363"/>
      <c r="F55" s="427"/>
      <c r="G55" s="429"/>
      <c r="H55" s="70">
        <f>E54</f>
        <v>11000</v>
      </c>
      <c r="I55" s="71" t="s">
        <v>12</v>
      </c>
      <c r="J55" s="70">
        <f>H55</f>
        <v>11000</v>
      </c>
      <c r="K55" s="71" t="s">
        <v>12</v>
      </c>
      <c r="L55" s="355"/>
      <c r="M55" s="72" t="s">
        <v>14</v>
      </c>
      <c r="N55" s="72" t="s">
        <v>228</v>
      </c>
      <c r="O55" s="72" t="s">
        <v>218</v>
      </c>
      <c r="P55" s="72" t="s">
        <v>207</v>
      </c>
    </row>
    <row r="56" spans="1:16" ht="108.75" customHeight="1" x14ac:dyDescent="0.4">
      <c r="A56" s="422" t="s">
        <v>543</v>
      </c>
      <c r="B56" s="420" t="s">
        <v>638</v>
      </c>
      <c r="C56" s="362">
        <v>1096.8499999999999</v>
      </c>
      <c r="D56" s="426" t="s">
        <v>12</v>
      </c>
      <c r="E56" s="362">
        <f>C56</f>
        <v>1096.8499999999999</v>
      </c>
      <c r="F56" s="426" t="s">
        <v>12</v>
      </c>
      <c r="G56" s="428" t="s">
        <v>13</v>
      </c>
      <c r="H56" s="352" t="s">
        <v>639</v>
      </c>
      <c r="I56" s="353"/>
      <c r="J56" s="352" t="s">
        <v>639</v>
      </c>
      <c r="K56" s="353"/>
      <c r="L56" s="354" t="s">
        <v>472</v>
      </c>
      <c r="M56" s="482" t="s">
        <v>23</v>
      </c>
      <c r="N56" s="483"/>
      <c r="O56" s="69" t="s">
        <v>640</v>
      </c>
      <c r="P56" s="69" t="s">
        <v>27</v>
      </c>
    </row>
    <row r="57" spans="1:16" x14ac:dyDescent="0.4">
      <c r="A57" s="423"/>
      <c r="B57" s="421"/>
      <c r="C57" s="363"/>
      <c r="D57" s="427"/>
      <c r="E57" s="363"/>
      <c r="F57" s="427"/>
      <c r="G57" s="429"/>
      <c r="H57" s="70">
        <f>E56</f>
        <v>1096.8499999999999</v>
      </c>
      <c r="I57" s="71" t="s">
        <v>12</v>
      </c>
      <c r="J57" s="70">
        <f>H57</f>
        <v>1096.8499999999999</v>
      </c>
      <c r="K57" s="71" t="s">
        <v>12</v>
      </c>
      <c r="L57" s="355"/>
      <c r="M57" s="72" t="s">
        <v>14</v>
      </c>
      <c r="N57" s="72" t="s">
        <v>228</v>
      </c>
      <c r="O57" s="72" t="s">
        <v>218</v>
      </c>
      <c r="P57" s="72" t="s">
        <v>207</v>
      </c>
    </row>
    <row r="58" spans="1:16" ht="91.5" customHeight="1" x14ac:dyDescent="0.4">
      <c r="A58" s="422" t="s">
        <v>306</v>
      </c>
      <c r="B58" s="420" t="s">
        <v>704</v>
      </c>
      <c r="C58" s="362">
        <v>3000</v>
      </c>
      <c r="D58" s="426" t="s">
        <v>12</v>
      </c>
      <c r="E58" s="362">
        <f>C58</f>
        <v>3000</v>
      </c>
      <c r="F58" s="426" t="s">
        <v>12</v>
      </c>
      <c r="G58" s="428" t="s">
        <v>13</v>
      </c>
      <c r="H58" s="352" t="s">
        <v>643</v>
      </c>
      <c r="I58" s="353"/>
      <c r="J58" s="352" t="s">
        <v>643</v>
      </c>
      <c r="K58" s="353"/>
      <c r="L58" s="354" t="s">
        <v>472</v>
      </c>
      <c r="M58" s="482" t="s">
        <v>23</v>
      </c>
      <c r="N58" s="483"/>
      <c r="O58" s="69" t="s">
        <v>706</v>
      </c>
      <c r="P58" s="69" t="s">
        <v>27</v>
      </c>
    </row>
    <row r="59" spans="1:16" x14ac:dyDescent="0.4">
      <c r="A59" s="423"/>
      <c r="B59" s="421"/>
      <c r="C59" s="363"/>
      <c r="D59" s="427"/>
      <c r="E59" s="363"/>
      <c r="F59" s="427"/>
      <c r="G59" s="429"/>
      <c r="H59" s="70">
        <f>E58</f>
        <v>3000</v>
      </c>
      <c r="I59" s="71" t="s">
        <v>12</v>
      </c>
      <c r="J59" s="70">
        <f>H59</f>
        <v>3000</v>
      </c>
      <c r="K59" s="71" t="s">
        <v>12</v>
      </c>
      <c r="L59" s="355"/>
      <c r="M59" s="72" t="s">
        <v>14</v>
      </c>
      <c r="N59" s="72" t="s">
        <v>228</v>
      </c>
      <c r="O59" s="72" t="s">
        <v>218</v>
      </c>
      <c r="P59" s="72" t="s">
        <v>207</v>
      </c>
    </row>
    <row r="60" spans="1:16" ht="96" customHeight="1" x14ac:dyDescent="0.4">
      <c r="A60" s="422" t="s">
        <v>641</v>
      </c>
      <c r="B60" s="420" t="s">
        <v>707</v>
      </c>
      <c r="C60" s="362">
        <v>2396</v>
      </c>
      <c r="D60" s="426" t="s">
        <v>12</v>
      </c>
      <c r="E60" s="362">
        <f>C60</f>
        <v>2396</v>
      </c>
      <c r="F60" s="426" t="s">
        <v>12</v>
      </c>
      <c r="G60" s="428" t="s">
        <v>13</v>
      </c>
      <c r="H60" s="352" t="s">
        <v>389</v>
      </c>
      <c r="I60" s="353"/>
      <c r="J60" s="352" t="s">
        <v>389</v>
      </c>
      <c r="K60" s="353"/>
      <c r="L60" s="354" t="s">
        <v>472</v>
      </c>
      <c r="M60" s="482" t="s">
        <v>23</v>
      </c>
      <c r="N60" s="483"/>
      <c r="O60" s="69" t="s">
        <v>708</v>
      </c>
      <c r="P60" s="69" t="s">
        <v>27</v>
      </c>
    </row>
    <row r="61" spans="1:16" x14ac:dyDescent="0.4">
      <c r="A61" s="423"/>
      <c r="B61" s="421"/>
      <c r="C61" s="363"/>
      <c r="D61" s="427"/>
      <c r="E61" s="363"/>
      <c r="F61" s="427"/>
      <c r="G61" s="429"/>
      <c r="H61" s="70">
        <f>E60</f>
        <v>2396</v>
      </c>
      <c r="I61" s="71" t="s">
        <v>12</v>
      </c>
      <c r="J61" s="70">
        <f>H61</f>
        <v>2396</v>
      </c>
      <c r="K61" s="71" t="s">
        <v>12</v>
      </c>
      <c r="L61" s="355"/>
      <c r="M61" s="72" t="s">
        <v>14</v>
      </c>
      <c r="N61" s="72" t="s">
        <v>306</v>
      </c>
      <c r="O61" s="72" t="s">
        <v>218</v>
      </c>
      <c r="P61" s="72" t="s">
        <v>207</v>
      </c>
    </row>
    <row r="62" spans="1:16" ht="71.25" customHeight="1" x14ac:dyDescent="0.4">
      <c r="A62" s="422" t="s">
        <v>233</v>
      </c>
      <c r="B62" s="485" t="s">
        <v>710</v>
      </c>
      <c r="C62" s="362">
        <v>196.11</v>
      </c>
      <c r="D62" s="426" t="s">
        <v>12</v>
      </c>
      <c r="E62" s="362">
        <f>C62</f>
        <v>196.11</v>
      </c>
      <c r="F62" s="426" t="s">
        <v>12</v>
      </c>
      <c r="G62" s="428" t="s">
        <v>13</v>
      </c>
      <c r="H62" s="352" t="s">
        <v>709</v>
      </c>
      <c r="I62" s="353"/>
      <c r="J62" s="352" t="s">
        <v>709</v>
      </c>
      <c r="K62" s="353"/>
      <c r="L62" s="354" t="s">
        <v>472</v>
      </c>
      <c r="M62" s="482" t="s">
        <v>23</v>
      </c>
      <c r="N62" s="483"/>
      <c r="O62" s="69" t="s">
        <v>711</v>
      </c>
      <c r="P62" s="69" t="s">
        <v>27</v>
      </c>
    </row>
    <row r="63" spans="1:16" x14ac:dyDescent="0.4">
      <c r="A63" s="423"/>
      <c r="B63" s="486"/>
      <c r="C63" s="363"/>
      <c r="D63" s="427"/>
      <c r="E63" s="363"/>
      <c r="F63" s="427"/>
      <c r="G63" s="429"/>
      <c r="H63" s="70">
        <f>E62</f>
        <v>196.11</v>
      </c>
      <c r="I63" s="71" t="s">
        <v>12</v>
      </c>
      <c r="J63" s="70">
        <f>H63</f>
        <v>196.11</v>
      </c>
      <c r="K63" s="71" t="s">
        <v>12</v>
      </c>
      <c r="L63" s="355"/>
      <c r="M63" s="72" t="s">
        <v>14</v>
      </c>
      <c r="N63" s="72" t="s">
        <v>306</v>
      </c>
      <c r="O63" s="72" t="s">
        <v>218</v>
      </c>
      <c r="P63" s="72" t="s">
        <v>207</v>
      </c>
    </row>
    <row r="64" spans="1:16" ht="104.25" customHeight="1" x14ac:dyDescent="0.4">
      <c r="A64" s="422" t="s">
        <v>642</v>
      </c>
      <c r="B64" s="420" t="s">
        <v>713</v>
      </c>
      <c r="C64" s="362">
        <v>32000</v>
      </c>
      <c r="D64" s="426" t="s">
        <v>12</v>
      </c>
      <c r="E64" s="362">
        <f>C64</f>
        <v>32000</v>
      </c>
      <c r="F64" s="426" t="s">
        <v>12</v>
      </c>
      <c r="G64" s="428" t="s">
        <v>13</v>
      </c>
      <c r="H64" s="352" t="s">
        <v>712</v>
      </c>
      <c r="I64" s="353"/>
      <c r="J64" s="352" t="s">
        <v>712</v>
      </c>
      <c r="K64" s="353"/>
      <c r="L64" s="354" t="s">
        <v>870</v>
      </c>
      <c r="M64" s="482" t="s">
        <v>23</v>
      </c>
      <c r="N64" s="483"/>
      <c r="O64" s="69" t="s">
        <v>714</v>
      </c>
      <c r="P64" s="69" t="s">
        <v>27</v>
      </c>
    </row>
    <row r="65" spans="1:16" ht="28.8" customHeight="1" x14ac:dyDescent="0.4">
      <c r="A65" s="423"/>
      <c r="B65" s="421"/>
      <c r="C65" s="363"/>
      <c r="D65" s="427"/>
      <c r="E65" s="363"/>
      <c r="F65" s="427"/>
      <c r="G65" s="429"/>
      <c r="H65" s="70">
        <f>E64</f>
        <v>32000</v>
      </c>
      <c r="I65" s="71" t="s">
        <v>12</v>
      </c>
      <c r="J65" s="70">
        <f>H65</f>
        <v>32000</v>
      </c>
      <c r="K65" s="71" t="s">
        <v>12</v>
      </c>
      <c r="L65" s="355"/>
      <c r="M65" s="72" t="s">
        <v>14</v>
      </c>
      <c r="N65" s="72" t="s">
        <v>233</v>
      </c>
      <c r="O65" s="72" t="s">
        <v>218</v>
      </c>
      <c r="P65" s="72" t="s">
        <v>207</v>
      </c>
    </row>
    <row r="66" spans="1:16" ht="98.25" customHeight="1" x14ac:dyDescent="0.4">
      <c r="A66" s="422" t="s">
        <v>548</v>
      </c>
      <c r="B66" s="420" t="s">
        <v>716</v>
      </c>
      <c r="C66" s="362">
        <v>399</v>
      </c>
      <c r="D66" s="426" t="s">
        <v>12</v>
      </c>
      <c r="E66" s="362">
        <f>C66</f>
        <v>399</v>
      </c>
      <c r="F66" s="426" t="s">
        <v>12</v>
      </c>
      <c r="G66" s="428" t="s">
        <v>13</v>
      </c>
      <c r="H66" s="352" t="s">
        <v>715</v>
      </c>
      <c r="I66" s="353"/>
      <c r="J66" s="352" t="s">
        <v>715</v>
      </c>
      <c r="K66" s="353"/>
      <c r="L66" s="354" t="s">
        <v>472</v>
      </c>
      <c r="M66" s="482" t="s">
        <v>23</v>
      </c>
      <c r="N66" s="483"/>
      <c r="O66" s="69" t="s">
        <v>717</v>
      </c>
      <c r="P66" s="69" t="s">
        <v>27</v>
      </c>
    </row>
    <row r="67" spans="1:16" x14ac:dyDescent="0.4">
      <c r="A67" s="423"/>
      <c r="B67" s="421"/>
      <c r="C67" s="363"/>
      <c r="D67" s="427"/>
      <c r="E67" s="363"/>
      <c r="F67" s="427"/>
      <c r="G67" s="429"/>
      <c r="H67" s="70">
        <f>E66</f>
        <v>399</v>
      </c>
      <c r="I67" s="71" t="s">
        <v>12</v>
      </c>
      <c r="J67" s="70">
        <f>H67</f>
        <v>399</v>
      </c>
      <c r="K67" s="71" t="s">
        <v>12</v>
      </c>
      <c r="L67" s="355"/>
      <c r="M67" s="72" t="s">
        <v>14</v>
      </c>
      <c r="N67" s="72" t="s">
        <v>642</v>
      </c>
      <c r="O67" s="72" t="s">
        <v>218</v>
      </c>
      <c r="P67" s="72" t="s">
        <v>207</v>
      </c>
    </row>
    <row r="68" spans="1:16" x14ac:dyDescent="0.4">
      <c r="A68" s="422" t="s">
        <v>228</v>
      </c>
      <c r="B68" s="342" t="s">
        <v>337</v>
      </c>
      <c r="C68" s="346">
        <v>23332.73</v>
      </c>
      <c r="D68" s="344" t="s">
        <v>12</v>
      </c>
      <c r="E68" s="346">
        <v>23332.73</v>
      </c>
      <c r="F68" s="348" t="s">
        <v>12</v>
      </c>
      <c r="G68" s="350" t="s">
        <v>13</v>
      </c>
      <c r="H68" s="360" t="s">
        <v>336</v>
      </c>
      <c r="I68" s="361"/>
      <c r="J68" s="360" t="s">
        <v>336</v>
      </c>
      <c r="K68" s="361"/>
      <c r="L68" s="354" t="s">
        <v>492</v>
      </c>
      <c r="M68" s="338" t="s">
        <v>300</v>
      </c>
      <c r="N68" s="339"/>
      <c r="O68" s="15">
        <v>1</v>
      </c>
      <c r="P68" s="15">
        <v>2568</v>
      </c>
    </row>
    <row r="69" spans="1:16" x14ac:dyDescent="0.4">
      <c r="A69" s="423"/>
      <c r="B69" s="343"/>
      <c r="C69" s="347"/>
      <c r="D69" s="345"/>
      <c r="E69" s="347"/>
      <c r="F69" s="349"/>
      <c r="G69" s="351"/>
      <c r="H69" s="76">
        <f>E68</f>
        <v>23332.73</v>
      </c>
      <c r="I69" s="21" t="s">
        <v>12</v>
      </c>
      <c r="J69" s="76">
        <f>H69</f>
        <v>23332.73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5">
        <v>2568</v>
      </c>
    </row>
    <row r="70" spans="1:16" ht="21" customHeight="1" x14ac:dyDescent="0.4">
      <c r="A70" s="422" t="s">
        <v>301</v>
      </c>
      <c r="B70" s="364" t="s">
        <v>337</v>
      </c>
      <c r="C70" s="346">
        <v>18437.54</v>
      </c>
      <c r="D70" s="344" t="s">
        <v>12</v>
      </c>
      <c r="E70" s="346">
        <f>C70</f>
        <v>18437.54</v>
      </c>
      <c r="F70" s="348" t="s">
        <v>12</v>
      </c>
      <c r="G70" s="350" t="s">
        <v>13</v>
      </c>
      <c r="H70" s="360" t="s">
        <v>338</v>
      </c>
      <c r="I70" s="361"/>
      <c r="J70" s="360" t="s">
        <v>338</v>
      </c>
      <c r="K70" s="361"/>
      <c r="L70" s="354" t="s">
        <v>496</v>
      </c>
      <c r="M70" s="338" t="s">
        <v>300</v>
      </c>
      <c r="N70" s="339"/>
      <c r="O70" s="15">
        <v>2</v>
      </c>
      <c r="P70" s="15">
        <v>2568</v>
      </c>
    </row>
    <row r="71" spans="1:16" ht="21" customHeight="1" x14ac:dyDescent="0.4">
      <c r="A71" s="423"/>
      <c r="B71" s="343"/>
      <c r="C71" s="347"/>
      <c r="D71" s="345"/>
      <c r="E71" s="347"/>
      <c r="F71" s="349"/>
      <c r="G71" s="351"/>
      <c r="H71" s="76">
        <f>E70</f>
        <v>18437.54</v>
      </c>
      <c r="I71" s="21" t="s">
        <v>12</v>
      </c>
      <c r="J71" s="76">
        <f>H71</f>
        <v>18437.54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5">
        <v>2568</v>
      </c>
    </row>
    <row r="72" spans="1:16" x14ac:dyDescent="0.4">
      <c r="A72" s="422" t="s">
        <v>166</v>
      </c>
      <c r="B72" s="342" t="s">
        <v>337</v>
      </c>
      <c r="C72" s="346">
        <v>16311.34</v>
      </c>
      <c r="D72" s="344" t="s">
        <v>12</v>
      </c>
      <c r="E72" s="346">
        <f>C72</f>
        <v>16311.34</v>
      </c>
      <c r="F72" s="348" t="s">
        <v>12</v>
      </c>
      <c r="G72" s="350" t="s">
        <v>13</v>
      </c>
      <c r="H72" s="360" t="s">
        <v>341</v>
      </c>
      <c r="I72" s="361"/>
      <c r="J72" s="360" t="s">
        <v>341</v>
      </c>
      <c r="K72" s="361"/>
      <c r="L72" s="354" t="s">
        <v>497</v>
      </c>
      <c r="M72" s="338" t="s">
        <v>300</v>
      </c>
      <c r="N72" s="339"/>
      <c r="O72" s="15">
        <v>4</v>
      </c>
      <c r="P72" s="15">
        <v>2568</v>
      </c>
    </row>
    <row r="73" spans="1:16" x14ac:dyDescent="0.4">
      <c r="A73" s="423"/>
      <c r="B73" s="343"/>
      <c r="C73" s="347"/>
      <c r="D73" s="345"/>
      <c r="E73" s="347"/>
      <c r="F73" s="349"/>
      <c r="G73" s="351"/>
      <c r="H73" s="76">
        <f>E72</f>
        <v>16311.34</v>
      </c>
      <c r="I73" s="21" t="s">
        <v>12</v>
      </c>
      <c r="J73" s="76">
        <f>E72</f>
        <v>16311.34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5">
        <v>2568</v>
      </c>
    </row>
    <row r="74" spans="1:16" x14ac:dyDescent="0.4">
      <c r="A74" s="422" t="s">
        <v>543</v>
      </c>
      <c r="B74" s="342" t="s">
        <v>342</v>
      </c>
      <c r="C74" s="346">
        <v>16390.91</v>
      </c>
      <c r="D74" s="344" t="s">
        <v>12</v>
      </c>
      <c r="E74" s="346">
        <f>C74</f>
        <v>16390.91</v>
      </c>
      <c r="F74" s="348" t="s">
        <v>12</v>
      </c>
      <c r="G74" s="350" t="s">
        <v>13</v>
      </c>
      <c r="H74" s="360" t="s">
        <v>343</v>
      </c>
      <c r="I74" s="361"/>
      <c r="J74" s="360" t="s">
        <v>343</v>
      </c>
      <c r="K74" s="361"/>
      <c r="L74" s="354" t="s">
        <v>501</v>
      </c>
      <c r="M74" s="338" t="s">
        <v>300</v>
      </c>
      <c r="N74" s="339"/>
      <c r="O74" s="15">
        <v>5</v>
      </c>
      <c r="P74" s="15">
        <v>2568</v>
      </c>
    </row>
    <row r="75" spans="1:16" x14ac:dyDescent="0.4">
      <c r="A75" s="423"/>
      <c r="B75" s="343"/>
      <c r="C75" s="347"/>
      <c r="D75" s="345"/>
      <c r="E75" s="347"/>
      <c r="F75" s="349"/>
      <c r="G75" s="351"/>
      <c r="H75" s="76">
        <f>E74</f>
        <v>16390.91</v>
      </c>
      <c r="I75" s="21" t="s">
        <v>12</v>
      </c>
      <c r="J75" s="76">
        <f>H75</f>
        <v>16390.91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5">
        <v>2568</v>
      </c>
    </row>
    <row r="76" spans="1:16" x14ac:dyDescent="0.4">
      <c r="A76" s="422" t="s">
        <v>306</v>
      </c>
      <c r="B76" s="487" t="s">
        <v>344</v>
      </c>
      <c r="C76" s="346">
        <v>14373.49</v>
      </c>
      <c r="D76" s="344" t="s">
        <v>12</v>
      </c>
      <c r="E76" s="346">
        <f>C76</f>
        <v>14373.49</v>
      </c>
      <c r="F76" s="348" t="s">
        <v>12</v>
      </c>
      <c r="G76" s="350" t="s">
        <v>13</v>
      </c>
      <c r="H76" s="360" t="s">
        <v>345</v>
      </c>
      <c r="I76" s="361"/>
      <c r="J76" s="360" t="s">
        <v>345</v>
      </c>
      <c r="K76" s="361"/>
      <c r="L76" s="354" t="s">
        <v>564</v>
      </c>
      <c r="M76" s="338" t="s">
        <v>300</v>
      </c>
      <c r="N76" s="339"/>
      <c r="O76" s="15">
        <v>6</v>
      </c>
      <c r="P76" s="15">
        <v>2568</v>
      </c>
    </row>
    <row r="77" spans="1:16" x14ac:dyDescent="0.4">
      <c r="A77" s="423"/>
      <c r="B77" s="488"/>
      <c r="C77" s="347"/>
      <c r="D77" s="345"/>
      <c r="E77" s="347"/>
      <c r="F77" s="349"/>
      <c r="G77" s="351"/>
      <c r="H77" s="76">
        <f>E76</f>
        <v>14373.49</v>
      </c>
      <c r="I77" s="21" t="s">
        <v>12</v>
      </c>
      <c r="J77" s="76">
        <f>H77</f>
        <v>14373.49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5">
        <v>2568</v>
      </c>
    </row>
    <row r="78" spans="1:16" x14ac:dyDescent="0.4">
      <c r="A78" s="374">
        <v>27</v>
      </c>
      <c r="B78" s="342" t="s">
        <v>340</v>
      </c>
      <c r="C78" s="346">
        <v>18540</v>
      </c>
      <c r="D78" s="344" t="s">
        <v>12</v>
      </c>
      <c r="E78" s="346">
        <f>C78</f>
        <v>18540</v>
      </c>
      <c r="F78" s="348" t="s">
        <v>12</v>
      </c>
      <c r="G78" s="350" t="s">
        <v>13</v>
      </c>
      <c r="H78" s="360" t="s">
        <v>346</v>
      </c>
      <c r="I78" s="361"/>
      <c r="J78" s="360" t="s">
        <v>346</v>
      </c>
      <c r="K78" s="361"/>
      <c r="L78" s="354" t="s">
        <v>565</v>
      </c>
      <c r="M78" s="338" t="s">
        <v>300</v>
      </c>
      <c r="N78" s="339"/>
      <c r="O78" s="15">
        <v>7</v>
      </c>
      <c r="P78" s="17">
        <v>2568</v>
      </c>
    </row>
    <row r="79" spans="1:16" x14ac:dyDescent="0.4">
      <c r="A79" s="375"/>
      <c r="B79" s="343"/>
      <c r="C79" s="347"/>
      <c r="D79" s="345"/>
      <c r="E79" s="347"/>
      <c r="F79" s="349"/>
      <c r="G79" s="351"/>
      <c r="H79" s="76">
        <f>E78</f>
        <v>18540</v>
      </c>
      <c r="I79" s="21" t="s">
        <v>12</v>
      </c>
      <c r="J79" s="76">
        <f>H79</f>
        <v>18540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2568</v>
      </c>
    </row>
    <row r="80" spans="1:16" x14ac:dyDescent="0.4">
      <c r="A80" s="374">
        <v>28</v>
      </c>
      <c r="B80" s="342" t="s">
        <v>347</v>
      </c>
      <c r="C80" s="346">
        <v>15450</v>
      </c>
      <c r="D80" s="344" t="s">
        <v>12</v>
      </c>
      <c r="E80" s="346">
        <v>15450</v>
      </c>
      <c r="F80" s="348" t="s">
        <v>12</v>
      </c>
      <c r="G80" s="350" t="s">
        <v>13</v>
      </c>
      <c r="H80" s="360" t="s">
        <v>348</v>
      </c>
      <c r="I80" s="361"/>
      <c r="J80" s="360" t="s">
        <v>348</v>
      </c>
      <c r="K80" s="361"/>
      <c r="L80" s="354" t="s">
        <v>566</v>
      </c>
      <c r="M80" s="338" t="s">
        <v>300</v>
      </c>
      <c r="N80" s="339"/>
      <c r="O80" s="15">
        <v>8</v>
      </c>
      <c r="P80" s="17">
        <v>2568</v>
      </c>
    </row>
    <row r="81" spans="1:16" x14ac:dyDescent="0.4">
      <c r="A81" s="375"/>
      <c r="B81" s="343"/>
      <c r="C81" s="347"/>
      <c r="D81" s="345"/>
      <c r="E81" s="347"/>
      <c r="F81" s="349"/>
      <c r="G81" s="351"/>
      <c r="H81" s="76">
        <f>E80</f>
        <v>15450</v>
      </c>
      <c r="I81" s="21" t="s">
        <v>12</v>
      </c>
      <c r="J81" s="76">
        <f>H81</f>
        <v>15450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2568</v>
      </c>
    </row>
    <row r="82" spans="1:16" x14ac:dyDescent="0.4">
      <c r="A82" s="374">
        <v>29</v>
      </c>
      <c r="B82" s="342" t="s">
        <v>349</v>
      </c>
      <c r="C82" s="346">
        <v>15225</v>
      </c>
      <c r="D82" s="344" t="s">
        <v>12</v>
      </c>
      <c r="E82" s="346">
        <f>C82</f>
        <v>15225</v>
      </c>
      <c r="F82" s="348" t="s">
        <v>12</v>
      </c>
      <c r="G82" s="350" t="s">
        <v>13</v>
      </c>
      <c r="H82" s="360" t="s">
        <v>350</v>
      </c>
      <c r="I82" s="361"/>
      <c r="J82" s="360" t="s">
        <v>350</v>
      </c>
      <c r="K82" s="361"/>
      <c r="L82" s="354" t="s">
        <v>567</v>
      </c>
      <c r="M82" s="338" t="s">
        <v>300</v>
      </c>
      <c r="N82" s="339"/>
      <c r="O82" s="15">
        <v>9</v>
      </c>
      <c r="P82" s="17">
        <v>2568</v>
      </c>
    </row>
    <row r="83" spans="1:16" x14ac:dyDescent="0.4">
      <c r="A83" s="375"/>
      <c r="B83" s="343"/>
      <c r="C83" s="347"/>
      <c r="D83" s="345"/>
      <c r="E83" s="347"/>
      <c r="F83" s="349"/>
      <c r="G83" s="351"/>
      <c r="H83" s="76">
        <f>E82</f>
        <v>15225</v>
      </c>
      <c r="I83" s="21" t="s">
        <v>12</v>
      </c>
      <c r="J83" s="76">
        <f>H83</f>
        <v>15225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2568</v>
      </c>
    </row>
    <row r="84" spans="1:16" x14ac:dyDescent="0.4">
      <c r="A84" s="374">
        <v>30</v>
      </c>
      <c r="B84" s="342" t="s">
        <v>549</v>
      </c>
      <c r="C84" s="346">
        <v>18000</v>
      </c>
      <c r="D84" s="344" t="s">
        <v>12</v>
      </c>
      <c r="E84" s="346">
        <f>C84</f>
        <v>18000</v>
      </c>
      <c r="F84" s="348" t="s">
        <v>12</v>
      </c>
      <c r="G84" s="350" t="s">
        <v>13</v>
      </c>
      <c r="H84" s="360" t="s">
        <v>550</v>
      </c>
      <c r="I84" s="361"/>
      <c r="J84" s="360" t="s">
        <v>550</v>
      </c>
      <c r="K84" s="361"/>
      <c r="L84" s="354" t="s">
        <v>569</v>
      </c>
      <c r="M84" s="338" t="s">
        <v>300</v>
      </c>
      <c r="N84" s="339"/>
      <c r="O84" s="15">
        <v>27</v>
      </c>
      <c r="P84" s="17">
        <v>2568</v>
      </c>
    </row>
    <row r="85" spans="1:16" x14ac:dyDescent="0.4">
      <c r="A85" s="375"/>
      <c r="B85" s="343"/>
      <c r="C85" s="347"/>
      <c r="D85" s="345"/>
      <c r="E85" s="347"/>
      <c r="F85" s="349"/>
      <c r="G85" s="351"/>
      <c r="H85" s="76">
        <f>E84</f>
        <v>18000</v>
      </c>
      <c r="I85" s="21" t="s">
        <v>12</v>
      </c>
      <c r="J85" s="76">
        <f>H85</f>
        <v>18000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ht="28.5" customHeight="1" x14ac:dyDescent="0.4">
      <c r="A86" s="8"/>
      <c r="B86" s="342" t="s">
        <v>549</v>
      </c>
      <c r="C86" s="346">
        <v>18000</v>
      </c>
      <c r="D86" s="344" t="s">
        <v>12</v>
      </c>
      <c r="E86" s="346">
        <f>C86</f>
        <v>18000</v>
      </c>
      <c r="F86" s="348" t="s">
        <v>12</v>
      </c>
      <c r="G86" s="350" t="s">
        <v>13</v>
      </c>
      <c r="H86" s="352" t="s">
        <v>718</v>
      </c>
      <c r="I86" s="353"/>
      <c r="J86" s="352" t="s">
        <v>718</v>
      </c>
      <c r="K86" s="353"/>
      <c r="L86" s="354" t="s">
        <v>570</v>
      </c>
      <c r="M86" s="338" t="s">
        <v>300</v>
      </c>
      <c r="N86" s="339"/>
      <c r="O86" s="15">
        <v>29</v>
      </c>
      <c r="P86" s="17">
        <v>2568</v>
      </c>
    </row>
    <row r="87" spans="1:16" x14ac:dyDescent="0.4">
      <c r="A87" s="8"/>
      <c r="B87" s="343"/>
      <c r="C87" s="347"/>
      <c r="D87" s="345"/>
      <c r="E87" s="347"/>
      <c r="F87" s="349"/>
      <c r="G87" s="351"/>
      <c r="H87" s="76">
        <f>E86</f>
        <v>18000</v>
      </c>
      <c r="I87" s="21" t="s">
        <v>12</v>
      </c>
      <c r="J87" s="76">
        <f>H87</f>
        <v>18000</v>
      </c>
      <c r="K87" s="21" t="s">
        <v>12</v>
      </c>
      <c r="L87" s="355"/>
      <c r="M87" s="22" t="s">
        <v>14</v>
      </c>
      <c r="N87" s="22">
        <v>1</v>
      </c>
      <c r="O87" s="15" t="s">
        <v>218</v>
      </c>
      <c r="P87" s="17">
        <v>2568</v>
      </c>
    </row>
    <row r="88" spans="1:16" ht="24" customHeight="1" x14ac:dyDescent="0.4">
      <c r="A88" s="8"/>
      <c r="B88" s="342" t="s">
        <v>549</v>
      </c>
      <c r="C88" s="362">
        <v>8129.04</v>
      </c>
      <c r="D88" s="344" t="s">
        <v>12</v>
      </c>
      <c r="E88" s="362">
        <v>8129.04</v>
      </c>
      <c r="F88" s="348" t="s">
        <v>12</v>
      </c>
      <c r="G88" s="350" t="s">
        <v>13</v>
      </c>
      <c r="H88" s="352" t="s">
        <v>719</v>
      </c>
      <c r="I88" s="353"/>
      <c r="J88" s="352" t="s">
        <v>719</v>
      </c>
      <c r="K88" s="353"/>
      <c r="L88" s="354" t="s">
        <v>571</v>
      </c>
      <c r="M88" s="338" t="s">
        <v>300</v>
      </c>
      <c r="N88" s="339"/>
      <c r="O88" s="15">
        <v>30</v>
      </c>
      <c r="P88" s="17">
        <v>2568</v>
      </c>
    </row>
    <row r="89" spans="1:16" x14ac:dyDescent="0.4">
      <c r="A89" s="8"/>
      <c r="B89" s="343"/>
      <c r="C89" s="363"/>
      <c r="D89" s="345"/>
      <c r="E89" s="363"/>
      <c r="F89" s="349"/>
      <c r="G89" s="351"/>
      <c r="H89" s="76">
        <f>E88</f>
        <v>8129.04</v>
      </c>
      <c r="I89" s="21" t="s">
        <v>12</v>
      </c>
      <c r="J89" s="76">
        <f>H89</f>
        <v>8129.04</v>
      </c>
      <c r="K89" s="21" t="s">
        <v>12</v>
      </c>
      <c r="L89" s="355"/>
      <c r="M89" s="22" t="s">
        <v>14</v>
      </c>
      <c r="N89" s="22">
        <v>15</v>
      </c>
      <c r="O89" s="15" t="s">
        <v>218</v>
      </c>
      <c r="P89" s="17">
        <v>2568</v>
      </c>
    </row>
    <row r="90" spans="1:16" x14ac:dyDescent="0.4">
      <c r="A90" s="374">
        <v>31</v>
      </c>
      <c r="B90" s="342" t="s">
        <v>351</v>
      </c>
      <c r="C90" s="346">
        <v>18260.650000000001</v>
      </c>
      <c r="D90" s="344" t="s">
        <v>12</v>
      </c>
      <c r="E90" s="346">
        <f>C90</f>
        <v>18260.650000000001</v>
      </c>
      <c r="F90" s="348" t="s">
        <v>12</v>
      </c>
      <c r="G90" s="350" t="s">
        <v>13</v>
      </c>
      <c r="H90" s="360" t="s">
        <v>355</v>
      </c>
      <c r="I90" s="361"/>
      <c r="J90" s="360" t="s">
        <v>355</v>
      </c>
      <c r="K90" s="361"/>
      <c r="L90" s="354" t="s">
        <v>570</v>
      </c>
      <c r="M90" s="338" t="s">
        <v>300</v>
      </c>
      <c r="N90" s="339"/>
      <c r="O90" s="15">
        <v>13</v>
      </c>
      <c r="P90" s="17">
        <v>2568</v>
      </c>
    </row>
    <row r="91" spans="1:16" x14ac:dyDescent="0.4">
      <c r="A91" s="375"/>
      <c r="B91" s="343"/>
      <c r="C91" s="347"/>
      <c r="D91" s="345"/>
      <c r="E91" s="347"/>
      <c r="F91" s="349"/>
      <c r="G91" s="351"/>
      <c r="H91" s="76">
        <f>E90</f>
        <v>18260.650000000001</v>
      </c>
      <c r="I91" s="21" t="s">
        <v>12</v>
      </c>
      <c r="J91" s="76">
        <f>H91</f>
        <v>18260.650000000001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x14ac:dyDescent="0.4">
      <c r="A92" s="374">
        <v>32</v>
      </c>
      <c r="B92" s="342" t="s">
        <v>356</v>
      </c>
      <c r="C92" s="346">
        <v>18172.86</v>
      </c>
      <c r="D92" s="344" t="s">
        <v>12</v>
      </c>
      <c r="E92" s="346">
        <f>C92</f>
        <v>18172.86</v>
      </c>
      <c r="F92" s="348" t="s">
        <v>12</v>
      </c>
      <c r="G92" s="350" t="s">
        <v>13</v>
      </c>
      <c r="H92" s="360" t="s">
        <v>357</v>
      </c>
      <c r="I92" s="361"/>
      <c r="J92" s="360" t="s">
        <v>357</v>
      </c>
      <c r="K92" s="361"/>
      <c r="L92" s="354" t="s">
        <v>571</v>
      </c>
      <c r="M92" s="338" t="s">
        <v>300</v>
      </c>
      <c r="N92" s="339"/>
      <c r="O92" s="15">
        <v>14</v>
      </c>
      <c r="P92" s="17">
        <v>2568</v>
      </c>
    </row>
    <row r="93" spans="1:16" x14ac:dyDescent="0.4">
      <c r="A93" s="375"/>
      <c r="B93" s="343"/>
      <c r="C93" s="347"/>
      <c r="D93" s="345"/>
      <c r="E93" s="347"/>
      <c r="F93" s="349"/>
      <c r="G93" s="351"/>
      <c r="H93" s="76">
        <f>E92</f>
        <v>18172.86</v>
      </c>
      <c r="I93" s="21" t="s">
        <v>12</v>
      </c>
      <c r="J93" s="76">
        <f>H93</f>
        <v>18172.86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x14ac:dyDescent="0.4">
      <c r="A94" s="374">
        <v>33</v>
      </c>
      <c r="B94" s="342" t="s">
        <v>551</v>
      </c>
      <c r="C94" s="346">
        <v>17212.580000000002</v>
      </c>
      <c r="D94" s="344" t="s">
        <v>12</v>
      </c>
      <c r="E94" s="346">
        <f>C94</f>
        <v>17212.580000000002</v>
      </c>
      <c r="F94" s="348" t="s">
        <v>12</v>
      </c>
      <c r="G94" s="350" t="s">
        <v>13</v>
      </c>
      <c r="H94" s="360" t="s">
        <v>358</v>
      </c>
      <c r="I94" s="361"/>
      <c r="J94" s="360" t="s">
        <v>358</v>
      </c>
      <c r="K94" s="361"/>
      <c r="L94" s="354" t="s">
        <v>572</v>
      </c>
      <c r="M94" s="338" t="s">
        <v>300</v>
      </c>
      <c r="N94" s="339"/>
      <c r="O94" s="15">
        <v>15</v>
      </c>
      <c r="P94" s="17">
        <v>2568</v>
      </c>
    </row>
    <row r="95" spans="1:16" x14ac:dyDescent="0.4">
      <c r="A95" s="375"/>
      <c r="B95" s="343"/>
      <c r="C95" s="347"/>
      <c r="D95" s="345"/>
      <c r="E95" s="347"/>
      <c r="F95" s="349"/>
      <c r="G95" s="351"/>
      <c r="H95" s="76">
        <f>E94</f>
        <v>17212.580000000002</v>
      </c>
      <c r="I95" s="21" t="s">
        <v>12</v>
      </c>
      <c r="J95" s="76">
        <f>H95</f>
        <v>17212.580000000002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x14ac:dyDescent="0.4">
      <c r="A96" s="374">
        <v>34</v>
      </c>
      <c r="B96" s="342" t="s">
        <v>351</v>
      </c>
      <c r="C96" s="346">
        <v>15375</v>
      </c>
      <c r="D96" s="344" t="s">
        <v>12</v>
      </c>
      <c r="E96" s="346">
        <f>C96</f>
        <v>15375</v>
      </c>
      <c r="F96" s="348" t="s">
        <v>12</v>
      </c>
      <c r="G96" s="350" t="s">
        <v>13</v>
      </c>
      <c r="H96" s="360" t="s">
        <v>359</v>
      </c>
      <c r="I96" s="361"/>
      <c r="J96" s="360" t="s">
        <v>359</v>
      </c>
      <c r="K96" s="361"/>
      <c r="L96" s="354" t="s">
        <v>573</v>
      </c>
      <c r="M96" s="338" t="s">
        <v>300</v>
      </c>
      <c r="N96" s="339"/>
      <c r="O96" s="15">
        <v>16</v>
      </c>
      <c r="P96" s="17">
        <v>2568</v>
      </c>
    </row>
    <row r="97" spans="1:16" x14ac:dyDescent="0.4">
      <c r="A97" s="375"/>
      <c r="B97" s="343"/>
      <c r="C97" s="347"/>
      <c r="D97" s="345"/>
      <c r="E97" s="347"/>
      <c r="F97" s="349"/>
      <c r="G97" s="351"/>
      <c r="H97" s="76">
        <f>E96</f>
        <v>15375</v>
      </c>
      <c r="I97" s="21" t="s">
        <v>12</v>
      </c>
      <c r="J97" s="76">
        <f>H97</f>
        <v>15375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x14ac:dyDescent="0.4">
      <c r="A98" s="374">
        <v>35</v>
      </c>
      <c r="B98" s="342" t="s">
        <v>351</v>
      </c>
      <c r="C98" s="346">
        <v>15000</v>
      </c>
      <c r="D98" s="344" t="s">
        <v>12</v>
      </c>
      <c r="E98" s="346">
        <f>C98</f>
        <v>15000</v>
      </c>
      <c r="F98" s="348" t="s">
        <v>12</v>
      </c>
      <c r="G98" s="350" t="s">
        <v>13</v>
      </c>
      <c r="H98" s="352" t="s">
        <v>552</v>
      </c>
      <c r="I98" s="353"/>
      <c r="J98" s="352" t="s">
        <v>552</v>
      </c>
      <c r="K98" s="353"/>
      <c r="L98" s="354" t="s">
        <v>574</v>
      </c>
      <c r="M98" s="338" t="s">
        <v>300</v>
      </c>
      <c r="N98" s="339"/>
      <c r="O98" s="15">
        <v>25</v>
      </c>
      <c r="P98" s="17">
        <v>2568</v>
      </c>
    </row>
    <row r="99" spans="1:16" x14ac:dyDescent="0.4">
      <c r="A99" s="375"/>
      <c r="B99" s="343"/>
      <c r="C99" s="347"/>
      <c r="D99" s="345"/>
      <c r="E99" s="347"/>
      <c r="F99" s="349"/>
      <c r="G99" s="351"/>
      <c r="H99" s="55">
        <f>E98</f>
        <v>15000</v>
      </c>
      <c r="I99" s="20" t="s">
        <v>12</v>
      </c>
      <c r="J99" s="55">
        <f>E98</f>
        <v>15000</v>
      </c>
      <c r="K99" s="20" t="s">
        <v>12</v>
      </c>
      <c r="L99" s="355"/>
      <c r="M99" s="15" t="s">
        <v>14</v>
      </c>
      <c r="N99" s="15">
        <v>1</v>
      </c>
      <c r="O99" s="15" t="s">
        <v>19</v>
      </c>
      <c r="P99" s="17">
        <v>2568</v>
      </c>
    </row>
    <row r="100" spans="1:16" x14ac:dyDescent="0.4">
      <c r="A100" s="374">
        <v>36</v>
      </c>
      <c r="B100" s="342" t="s">
        <v>551</v>
      </c>
      <c r="C100" s="346">
        <v>15000</v>
      </c>
      <c r="D100" s="344" t="s">
        <v>12</v>
      </c>
      <c r="E100" s="346">
        <f>C100</f>
        <v>15000</v>
      </c>
      <c r="F100" s="348" t="s">
        <v>12</v>
      </c>
      <c r="G100" s="350" t="s">
        <v>13</v>
      </c>
      <c r="H100" s="352" t="s">
        <v>553</v>
      </c>
      <c r="I100" s="353"/>
      <c r="J100" s="352" t="s">
        <v>553</v>
      </c>
      <c r="K100" s="353"/>
      <c r="L100" s="354" t="s">
        <v>575</v>
      </c>
      <c r="M100" s="338" t="s">
        <v>300</v>
      </c>
      <c r="N100" s="339"/>
      <c r="O100" s="15">
        <v>28</v>
      </c>
      <c r="P100" s="17">
        <v>2568</v>
      </c>
    </row>
    <row r="101" spans="1:16" x14ac:dyDescent="0.4">
      <c r="A101" s="375"/>
      <c r="B101" s="343"/>
      <c r="C101" s="347"/>
      <c r="D101" s="345"/>
      <c r="E101" s="347"/>
      <c r="F101" s="349"/>
      <c r="G101" s="351"/>
      <c r="H101" s="55">
        <f>E100</f>
        <v>15000</v>
      </c>
      <c r="I101" s="20" t="s">
        <v>12</v>
      </c>
      <c r="J101" s="55">
        <f>E100</f>
        <v>15000</v>
      </c>
      <c r="K101" s="20" t="s">
        <v>12</v>
      </c>
      <c r="L101" s="355"/>
      <c r="M101" s="15" t="s">
        <v>14</v>
      </c>
      <c r="N101" s="15">
        <v>1</v>
      </c>
      <c r="O101" s="15" t="s">
        <v>181</v>
      </c>
      <c r="P101" s="17">
        <v>2568</v>
      </c>
    </row>
    <row r="102" spans="1:16" x14ac:dyDescent="0.4">
      <c r="A102" s="374">
        <v>37</v>
      </c>
      <c r="B102" s="342" t="s">
        <v>554</v>
      </c>
      <c r="C102" s="346">
        <v>15000</v>
      </c>
      <c r="D102" s="344" t="s">
        <v>12</v>
      </c>
      <c r="E102" s="346">
        <f>C102</f>
        <v>15000</v>
      </c>
      <c r="F102" s="348" t="s">
        <v>12</v>
      </c>
      <c r="G102" s="350" t="s">
        <v>13</v>
      </c>
      <c r="H102" s="352" t="s">
        <v>555</v>
      </c>
      <c r="I102" s="353"/>
      <c r="J102" s="352" t="s">
        <v>555</v>
      </c>
      <c r="K102" s="353"/>
      <c r="L102" s="354" t="s">
        <v>576</v>
      </c>
      <c r="M102" s="338" t="s">
        <v>30</v>
      </c>
      <c r="N102" s="339"/>
      <c r="O102" s="15">
        <v>18</v>
      </c>
      <c r="P102" s="17">
        <v>2568</v>
      </c>
    </row>
    <row r="103" spans="1:16" x14ac:dyDescent="0.4">
      <c r="A103" s="375"/>
      <c r="B103" s="343"/>
      <c r="C103" s="347"/>
      <c r="D103" s="345"/>
      <c r="E103" s="347"/>
      <c r="F103" s="349"/>
      <c r="G103" s="351"/>
      <c r="H103" s="55">
        <f>E102</f>
        <v>15000</v>
      </c>
      <c r="I103" s="20" t="s">
        <v>12</v>
      </c>
      <c r="J103" s="55">
        <f>E102</f>
        <v>15000</v>
      </c>
      <c r="K103" s="20" t="s">
        <v>12</v>
      </c>
      <c r="L103" s="355"/>
      <c r="M103" s="22" t="s">
        <v>14</v>
      </c>
      <c r="N103" s="22">
        <v>1</v>
      </c>
      <c r="O103" s="15" t="s">
        <v>76</v>
      </c>
      <c r="P103" s="17">
        <v>2568</v>
      </c>
    </row>
    <row r="104" spans="1:16" x14ac:dyDescent="0.4">
      <c r="A104" s="374">
        <v>38</v>
      </c>
      <c r="B104" s="342" t="s">
        <v>360</v>
      </c>
      <c r="C104" s="346">
        <v>24367</v>
      </c>
      <c r="D104" s="344" t="s">
        <v>12</v>
      </c>
      <c r="E104" s="346">
        <f>C104</f>
        <v>24367</v>
      </c>
      <c r="F104" s="348" t="s">
        <v>12</v>
      </c>
      <c r="G104" s="350" t="s">
        <v>13</v>
      </c>
      <c r="H104" s="360" t="s">
        <v>361</v>
      </c>
      <c r="I104" s="361"/>
      <c r="J104" s="360" t="s">
        <v>361</v>
      </c>
      <c r="K104" s="361"/>
      <c r="L104" s="354" t="s">
        <v>577</v>
      </c>
      <c r="M104" s="338" t="s">
        <v>300</v>
      </c>
      <c r="N104" s="339"/>
      <c r="O104" s="15">
        <v>17</v>
      </c>
      <c r="P104" s="17">
        <v>2568</v>
      </c>
    </row>
    <row r="105" spans="1:16" x14ac:dyDescent="0.4">
      <c r="A105" s="375"/>
      <c r="B105" s="343"/>
      <c r="C105" s="347"/>
      <c r="D105" s="345"/>
      <c r="E105" s="347"/>
      <c r="F105" s="349"/>
      <c r="G105" s="351"/>
      <c r="H105" s="76">
        <f>E104</f>
        <v>24367</v>
      </c>
      <c r="I105" s="21" t="s">
        <v>12</v>
      </c>
      <c r="J105" s="76">
        <f>H105</f>
        <v>24367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x14ac:dyDescent="0.4">
      <c r="A106" s="374">
        <v>39</v>
      </c>
      <c r="B106" s="342" t="s">
        <v>360</v>
      </c>
      <c r="C106" s="346">
        <v>15759</v>
      </c>
      <c r="D106" s="344" t="s">
        <v>12</v>
      </c>
      <c r="E106" s="346">
        <f>C106</f>
        <v>15759</v>
      </c>
      <c r="F106" s="348" t="s">
        <v>12</v>
      </c>
      <c r="G106" s="350" t="s">
        <v>13</v>
      </c>
      <c r="H106" s="360" t="s">
        <v>362</v>
      </c>
      <c r="I106" s="361"/>
      <c r="J106" s="360" t="s">
        <v>362</v>
      </c>
      <c r="K106" s="361"/>
      <c r="L106" s="354" t="s">
        <v>578</v>
      </c>
      <c r="M106" s="338" t="s">
        <v>300</v>
      </c>
      <c r="N106" s="339"/>
      <c r="O106" s="15">
        <v>18</v>
      </c>
      <c r="P106" s="17">
        <v>2568</v>
      </c>
    </row>
    <row r="107" spans="1:16" x14ac:dyDescent="0.4">
      <c r="A107" s="375"/>
      <c r="B107" s="343"/>
      <c r="C107" s="347"/>
      <c r="D107" s="345"/>
      <c r="E107" s="347"/>
      <c r="F107" s="349"/>
      <c r="G107" s="351"/>
      <c r="H107" s="76">
        <f>E106</f>
        <v>15759</v>
      </c>
      <c r="I107" s="21" t="s">
        <v>12</v>
      </c>
      <c r="J107" s="76">
        <f>E106</f>
        <v>15759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x14ac:dyDescent="0.4">
      <c r="A108" s="374">
        <v>40</v>
      </c>
      <c r="B108" s="342" t="s">
        <v>363</v>
      </c>
      <c r="C108" s="346">
        <v>15952</v>
      </c>
      <c r="D108" s="344" t="s">
        <v>12</v>
      </c>
      <c r="E108" s="346">
        <f>C108</f>
        <v>15952</v>
      </c>
      <c r="F108" s="348" t="s">
        <v>12</v>
      </c>
      <c r="G108" s="350" t="s">
        <v>13</v>
      </c>
      <c r="H108" s="360" t="s">
        <v>364</v>
      </c>
      <c r="I108" s="361"/>
      <c r="J108" s="360" t="s">
        <v>364</v>
      </c>
      <c r="K108" s="361"/>
      <c r="L108" s="354" t="s">
        <v>579</v>
      </c>
      <c r="M108" s="338" t="s">
        <v>300</v>
      </c>
      <c r="N108" s="339"/>
      <c r="O108" s="15">
        <v>429</v>
      </c>
      <c r="P108" s="17">
        <v>2568</v>
      </c>
    </row>
    <row r="109" spans="1:16" x14ac:dyDescent="0.4">
      <c r="A109" s="375"/>
      <c r="B109" s="343"/>
      <c r="C109" s="347"/>
      <c r="D109" s="345"/>
      <c r="E109" s="347"/>
      <c r="F109" s="349"/>
      <c r="G109" s="351"/>
      <c r="H109" s="76">
        <f>E108</f>
        <v>15952</v>
      </c>
      <c r="I109" s="21" t="s">
        <v>12</v>
      </c>
      <c r="J109" s="76">
        <f>H109</f>
        <v>15952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x14ac:dyDescent="0.4">
      <c r="A110" s="374">
        <v>41</v>
      </c>
      <c r="B110" s="342" t="s">
        <v>363</v>
      </c>
      <c r="C110" s="346">
        <v>14598</v>
      </c>
      <c r="D110" s="344" t="s">
        <v>12</v>
      </c>
      <c r="E110" s="346">
        <f>C110</f>
        <v>14598</v>
      </c>
      <c r="F110" s="348" t="s">
        <v>12</v>
      </c>
      <c r="G110" s="350" t="s">
        <v>13</v>
      </c>
      <c r="H110" s="360" t="s">
        <v>365</v>
      </c>
      <c r="I110" s="361"/>
      <c r="J110" s="360" t="s">
        <v>365</v>
      </c>
      <c r="K110" s="361"/>
      <c r="L110" s="354" t="s">
        <v>580</v>
      </c>
      <c r="M110" s="338" t="s">
        <v>300</v>
      </c>
      <c r="N110" s="339"/>
      <c r="O110" s="15">
        <v>430</v>
      </c>
      <c r="P110" s="17">
        <v>2568</v>
      </c>
    </row>
    <row r="111" spans="1:16" x14ac:dyDescent="0.4">
      <c r="A111" s="375"/>
      <c r="B111" s="343"/>
      <c r="C111" s="347"/>
      <c r="D111" s="345"/>
      <c r="E111" s="347"/>
      <c r="F111" s="349"/>
      <c r="G111" s="351"/>
      <c r="H111" s="76">
        <f>E110</f>
        <v>14598</v>
      </c>
      <c r="I111" s="21" t="s">
        <v>12</v>
      </c>
      <c r="J111" s="76">
        <f>H111</f>
        <v>14598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x14ac:dyDescent="0.4">
      <c r="A112" s="374">
        <v>42</v>
      </c>
      <c r="B112" s="342" t="s">
        <v>363</v>
      </c>
      <c r="C112" s="346">
        <v>14173</v>
      </c>
      <c r="D112" s="344" t="s">
        <v>12</v>
      </c>
      <c r="E112" s="346">
        <f>C112</f>
        <v>14173</v>
      </c>
      <c r="F112" s="348" t="s">
        <v>12</v>
      </c>
      <c r="G112" s="350" t="s">
        <v>13</v>
      </c>
      <c r="H112" s="360" t="s">
        <v>366</v>
      </c>
      <c r="I112" s="361"/>
      <c r="J112" s="360" t="s">
        <v>366</v>
      </c>
      <c r="K112" s="361"/>
      <c r="L112" s="354" t="s">
        <v>581</v>
      </c>
      <c r="M112" s="338" t="s">
        <v>300</v>
      </c>
      <c r="N112" s="339"/>
      <c r="O112" s="15">
        <v>431</v>
      </c>
      <c r="P112" s="17">
        <v>2568</v>
      </c>
    </row>
    <row r="113" spans="1:16" x14ac:dyDescent="0.4">
      <c r="A113" s="375"/>
      <c r="B113" s="343"/>
      <c r="C113" s="347"/>
      <c r="D113" s="345"/>
      <c r="E113" s="347"/>
      <c r="F113" s="349"/>
      <c r="G113" s="351"/>
      <c r="H113" s="76">
        <f>E112</f>
        <v>14173</v>
      </c>
      <c r="I113" s="21" t="s">
        <v>12</v>
      </c>
      <c r="J113" s="76">
        <f>H113</f>
        <v>14173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x14ac:dyDescent="0.4">
      <c r="A114" s="374">
        <v>43</v>
      </c>
      <c r="B114" s="342" t="s">
        <v>368</v>
      </c>
      <c r="C114" s="346">
        <v>13880</v>
      </c>
      <c r="D114" s="344" t="s">
        <v>12</v>
      </c>
      <c r="E114" s="346">
        <f>C114</f>
        <v>13880</v>
      </c>
      <c r="F114" s="348" t="s">
        <v>12</v>
      </c>
      <c r="G114" s="350" t="s">
        <v>13</v>
      </c>
      <c r="H114" s="360" t="s">
        <v>367</v>
      </c>
      <c r="I114" s="361"/>
      <c r="J114" s="360" t="s">
        <v>367</v>
      </c>
      <c r="K114" s="361"/>
      <c r="L114" s="354" t="s">
        <v>582</v>
      </c>
      <c r="M114" s="338" t="s">
        <v>300</v>
      </c>
      <c r="N114" s="339"/>
      <c r="O114" s="15">
        <v>432</v>
      </c>
      <c r="P114" s="17">
        <v>2568</v>
      </c>
    </row>
    <row r="115" spans="1:16" x14ac:dyDescent="0.4">
      <c r="A115" s="375"/>
      <c r="B115" s="343"/>
      <c r="C115" s="347"/>
      <c r="D115" s="345"/>
      <c r="E115" s="347"/>
      <c r="F115" s="349"/>
      <c r="G115" s="351"/>
      <c r="H115" s="76">
        <f>E114</f>
        <v>13880</v>
      </c>
      <c r="I115" s="21" t="s">
        <v>12</v>
      </c>
      <c r="J115" s="76">
        <f>H115</f>
        <v>13880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x14ac:dyDescent="0.4">
      <c r="A116" s="374">
        <v>44</v>
      </c>
      <c r="B116" s="342" t="s">
        <v>368</v>
      </c>
      <c r="C116" s="346">
        <v>13147</v>
      </c>
      <c r="D116" s="344" t="s">
        <v>12</v>
      </c>
      <c r="E116" s="346">
        <f>C116</f>
        <v>13147</v>
      </c>
      <c r="F116" s="348" t="s">
        <v>12</v>
      </c>
      <c r="G116" s="350" t="s">
        <v>13</v>
      </c>
      <c r="H116" s="360" t="s">
        <v>369</v>
      </c>
      <c r="I116" s="361"/>
      <c r="J116" s="360" t="s">
        <v>369</v>
      </c>
      <c r="K116" s="361"/>
      <c r="L116" s="354" t="s">
        <v>583</v>
      </c>
      <c r="M116" s="338" t="s">
        <v>300</v>
      </c>
      <c r="N116" s="339"/>
      <c r="O116" s="15">
        <v>433</v>
      </c>
      <c r="P116" s="17">
        <v>2568</v>
      </c>
    </row>
    <row r="117" spans="1:16" x14ac:dyDescent="0.4">
      <c r="A117" s="375"/>
      <c r="B117" s="343"/>
      <c r="C117" s="347"/>
      <c r="D117" s="345"/>
      <c r="E117" s="347"/>
      <c r="F117" s="349"/>
      <c r="G117" s="351"/>
      <c r="H117" s="76">
        <f>E116</f>
        <v>13147</v>
      </c>
      <c r="I117" s="21" t="s">
        <v>12</v>
      </c>
      <c r="J117" s="76">
        <f>H117</f>
        <v>13147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x14ac:dyDescent="0.4">
      <c r="A118" s="374">
        <v>45</v>
      </c>
      <c r="B118" s="342" t="s">
        <v>368</v>
      </c>
      <c r="C118" s="346">
        <v>11177</v>
      </c>
      <c r="D118" s="344" t="s">
        <v>12</v>
      </c>
      <c r="E118" s="346">
        <f>C118</f>
        <v>11177</v>
      </c>
      <c r="F118" s="348" t="s">
        <v>12</v>
      </c>
      <c r="G118" s="350" t="s">
        <v>13</v>
      </c>
      <c r="H118" s="360" t="s">
        <v>370</v>
      </c>
      <c r="I118" s="361"/>
      <c r="J118" s="360" t="s">
        <v>370</v>
      </c>
      <c r="K118" s="361"/>
      <c r="L118" s="354" t="s">
        <v>584</v>
      </c>
      <c r="M118" s="338" t="s">
        <v>300</v>
      </c>
      <c r="N118" s="339"/>
      <c r="O118" s="15">
        <v>434</v>
      </c>
      <c r="P118" s="17">
        <v>2568</v>
      </c>
    </row>
    <row r="119" spans="1:16" x14ac:dyDescent="0.4">
      <c r="A119" s="375"/>
      <c r="B119" s="343"/>
      <c r="C119" s="347"/>
      <c r="D119" s="345"/>
      <c r="E119" s="347"/>
      <c r="F119" s="349"/>
      <c r="G119" s="351"/>
      <c r="H119" s="76">
        <f>E118</f>
        <v>11177</v>
      </c>
      <c r="I119" s="21" t="s">
        <v>12</v>
      </c>
      <c r="J119" s="76">
        <f>H119</f>
        <v>11177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x14ac:dyDescent="0.4">
      <c r="A120" s="374">
        <v>46</v>
      </c>
      <c r="B120" s="342" t="s">
        <v>557</v>
      </c>
      <c r="C120" s="346">
        <v>14093</v>
      </c>
      <c r="D120" s="344" t="s">
        <v>12</v>
      </c>
      <c r="E120" s="346">
        <f>C120</f>
        <v>14093</v>
      </c>
      <c r="F120" s="348" t="s">
        <v>12</v>
      </c>
      <c r="G120" s="350" t="s">
        <v>13</v>
      </c>
      <c r="H120" s="360" t="s">
        <v>372</v>
      </c>
      <c r="I120" s="361"/>
      <c r="J120" s="360" t="s">
        <v>372</v>
      </c>
      <c r="K120" s="361"/>
      <c r="L120" s="354" t="s">
        <v>585</v>
      </c>
      <c r="M120" s="338" t="s">
        <v>300</v>
      </c>
      <c r="N120" s="339"/>
      <c r="O120" s="15">
        <v>435</v>
      </c>
      <c r="P120" s="17">
        <v>2568</v>
      </c>
    </row>
    <row r="121" spans="1:16" x14ac:dyDescent="0.4">
      <c r="A121" s="375"/>
      <c r="B121" s="343"/>
      <c r="C121" s="347"/>
      <c r="D121" s="345"/>
      <c r="E121" s="347"/>
      <c r="F121" s="349"/>
      <c r="G121" s="351"/>
      <c r="H121" s="76">
        <f>E120</f>
        <v>14093</v>
      </c>
      <c r="I121" s="21" t="s">
        <v>12</v>
      </c>
      <c r="J121" s="76">
        <f>H121</f>
        <v>14093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x14ac:dyDescent="0.4">
      <c r="A122" s="374">
        <v>47</v>
      </c>
      <c r="B122" s="342" t="s">
        <v>374</v>
      </c>
      <c r="C122" s="346">
        <v>13684</v>
      </c>
      <c r="D122" s="344" t="s">
        <v>12</v>
      </c>
      <c r="E122" s="346">
        <f>C122</f>
        <v>13684</v>
      </c>
      <c r="F122" s="348" t="s">
        <v>12</v>
      </c>
      <c r="G122" s="350" t="s">
        <v>13</v>
      </c>
      <c r="H122" s="360" t="s">
        <v>373</v>
      </c>
      <c r="I122" s="361"/>
      <c r="J122" s="360" t="s">
        <v>373</v>
      </c>
      <c r="K122" s="361"/>
      <c r="L122" s="354" t="s">
        <v>586</v>
      </c>
      <c r="M122" s="338" t="s">
        <v>300</v>
      </c>
      <c r="N122" s="339"/>
      <c r="O122" s="15">
        <v>436</v>
      </c>
      <c r="P122" s="17">
        <v>2568</v>
      </c>
    </row>
    <row r="123" spans="1:16" x14ac:dyDescent="0.4">
      <c r="A123" s="375"/>
      <c r="B123" s="343"/>
      <c r="C123" s="347"/>
      <c r="D123" s="345"/>
      <c r="E123" s="347"/>
      <c r="F123" s="349"/>
      <c r="G123" s="351"/>
      <c r="H123" s="76">
        <f>E122</f>
        <v>13684</v>
      </c>
      <c r="I123" s="21" t="s">
        <v>12</v>
      </c>
      <c r="J123" s="76">
        <f>H123</f>
        <v>13684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x14ac:dyDescent="0.4">
      <c r="A124" s="374">
        <v>48</v>
      </c>
      <c r="B124" s="342" t="s">
        <v>368</v>
      </c>
      <c r="C124" s="346">
        <v>13285</v>
      </c>
      <c r="D124" s="344" t="s">
        <v>12</v>
      </c>
      <c r="E124" s="346">
        <f>C124</f>
        <v>13285</v>
      </c>
      <c r="F124" s="348" t="s">
        <v>12</v>
      </c>
      <c r="G124" s="350" t="s">
        <v>13</v>
      </c>
      <c r="H124" s="360" t="s">
        <v>375</v>
      </c>
      <c r="I124" s="361"/>
      <c r="J124" s="360" t="s">
        <v>375</v>
      </c>
      <c r="K124" s="361"/>
      <c r="L124" s="354" t="s">
        <v>587</v>
      </c>
      <c r="M124" s="338" t="s">
        <v>300</v>
      </c>
      <c r="N124" s="339"/>
      <c r="O124" s="15">
        <v>437</v>
      </c>
      <c r="P124" s="17">
        <v>2568</v>
      </c>
    </row>
    <row r="125" spans="1:16" x14ac:dyDescent="0.4">
      <c r="A125" s="375"/>
      <c r="B125" s="343"/>
      <c r="C125" s="347"/>
      <c r="D125" s="345"/>
      <c r="E125" s="347"/>
      <c r="F125" s="349"/>
      <c r="G125" s="351"/>
      <c r="H125" s="76">
        <f>E124</f>
        <v>13285</v>
      </c>
      <c r="I125" s="21" t="s">
        <v>12</v>
      </c>
      <c r="J125" s="76">
        <f>H125</f>
        <v>13285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x14ac:dyDescent="0.4">
      <c r="A126" s="374">
        <v>49</v>
      </c>
      <c r="B126" s="342" t="s">
        <v>558</v>
      </c>
      <c r="C126" s="346">
        <v>15450</v>
      </c>
      <c r="D126" s="344" t="s">
        <v>12</v>
      </c>
      <c r="E126" s="346">
        <f>C126</f>
        <v>15450</v>
      </c>
      <c r="F126" s="348" t="s">
        <v>12</v>
      </c>
      <c r="G126" s="350" t="s">
        <v>13</v>
      </c>
      <c r="H126" s="360" t="s">
        <v>376</v>
      </c>
      <c r="I126" s="361"/>
      <c r="J126" s="360" t="s">
        <v>376</v>
      </c>
      <c r="K126" s="361"/>
      <c r="L126" s="354" t="s">
        <v>588</v>
      </c>
      <c r="M126" s="338" t="s">
        <v>300</v>
      </c>
      <c r="N126" s="339"/>
      <c r="O126" s="15">
        <v>438</v>
      </c>
      <c r="P126" s="17">
        <v>2568</v>
      </c>
    </row>
    <row r="127" spans="1:16" x14ac:dyDescent="0.4">
      <c r="A127" s="375"/>
      <c r="B127" s="343"/>
      <c r="C127" s="347"/>
      <c r="D127" s="345"/>
      <c r="E127" s="347"/>
      <c r="F127" s="349"/>
      <c r="G127" s="351"/>
      <c r="H127" s="76">
        <f>E126</f>
        <v>15450</v>
      </c>
      <c r="I127" s="21" t="s">
        <v>12</v>
      </c>
      <c r="J127" s="76">
        <f>H127</f>
        <v>15450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8" spans="1:16" x14ac:dyDescent="0.4">
      <c r="A128" s="374">
        <v>50</v>
      </c>
      <c r="B128" s="342" t="s">
        <v>558</v>
      </c>
      <c r="C128" s="346">
        <v>16391</v>
      </c>
      <c r="D128" s="344" t="s">
        <v>12</v>
      </c>
      <c r="E128" s="346">
        <f>C128</f>
        <v>16391</v>
      </c>
      <c r="F128" s="348" t="s">
        <v>12</v>
      </c>
      <c r="G128" s="350" t="s">
        <v>13</v>
      </c>
      <c r="H128" s="360" t="s">
        <v>377</v>
      </c>
      <c r="I128" s="361"/>
      <c r="J128" s="360" t="s">
        <v>377</v>
      </c>
      <c r="K128" s="361"/>
      <c r="L128" s="354" t="s">
        <v>589</v>
      </c>
      <c r="M128" s="338" t="s">
        <v>300</v>
      </c>
      <c r="N128" s="339"/>
      <c r="O128" s="15">
        <v>439</v>
      </c>
      <c r="P128" s="17">
        <v>2568</v>
      </c>
    </row>
    <row r="129" spans="1:16" x14ac:dyDescent="0.4">
      <c r="A129" s="375"/>
      <c r="B129" s="343"/>
      <c r="C129" s="347"/>
      <c r="D129" s="345"/>
      <c r="E129" s="347"/>
      <c r="F129" s="349"/>
      <c r="G129" s="351"/>
      <c r="H129" s="76">
        <f>E128</f>
        <v>16391</v>
      </c>
      <c r="I129" s="21" t="s">
        <v>12</v>
      </c>
      <c r="J129" s="76">
        <f>H129</f>
        <v>16391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2568</v>
      </c>
    </row>
    <row r="130" spans="1:16" x14ac:dyDescent="0.4">
      <c r="A130" s="374">
        <v>51</v>
      </c>
      <c r="B130" s="342" t="s">
        <v>558</v>
      </c>
      <c r="C130" s="346">
        <v>15450</v>
      </c>
      <c r="D130" s="344" t="s">
        <v>12</v>
      </c>
      <c r="E130" s="346">
        <f>C130</f>
        <v>15450</v>
      </c>
      <c r="F130" s="348" t="s">
        <v>12</v>
      </c>
      <c r="G130" s="350" t="s">
        <v>13</v>
      </c>
      <c r="H130" s="360" t="s">
        <v>379</v>
      </c>
      <c r="I130" s="361"/>
      <c r="J130" s="360" t="s">
        <v>379</v>
      </c>
      <c r="K130" s="361"/>
      <c r="L130" s="354" t="s">
        <v>590</v>
      </c>
      <c r="M130" s="338" t="s">
        <v>300</v>
      </c>
      <c r="N130" s="339"/>
      <c r="O130" s="15">
        <v>441</v>
      </c>
      <c r="P130" s="17">
        <v>2568</v>
      </c>
    </row>
    <row r="131" spans="1:16" x14ac:dyDescent="0.4">
      <c r="A131" s="375"/>
      <c r="B131" s="343"/>
      <c r="C131" s="347"/>
      <c r="D131" s="345"/>
      <c r="E131" s="347"/>
      <c r="F131" s="349"/>
      <c r="G131" s="351"/>
      <c r="H131" s="76">
        <f>E130</f>
        <v>15450</v>
      </c>
      <c r="I131" s="21" t="s">
        <v>12</v>
      </c>
      <c r="J131" s="76">
        <f>H131</f>
        <v>15450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2568</v>
      </c>
    </row>
    <row r="132" spans="1:16" x14ac:dyDescent="0.4">
      <c r="A132" s="374">
        <v>52</v>
      </c>
      <c r="B132" s="342" t="s">
        <v>558</v>
      </c>
      <c r="C132" s="346">
        <v>15914</v>
      </c>
      <c r="D132" s="348" t="s">
        <v>12</v>
      </c>
      <c r="E132" s="346">
        <f>C132</f>
        <v>15914</v>
      </c>
      <c r="F132" s="348" t="s">
        <v>12</v>
      </c>
      <c r="G132" s="350" t="s">
        <v>13</v>
      </c>
      <c r="H132" s="360" t="s">
        <v>380</v>
      </c>
      <c r="I132" s="361"/>
      <c r="J132" s="360" t="s">
        <v>380</v>
      </c>
      <c r="K132" s="361"/>
      <c r="L132" s="354" t="s">
        <v>591</v>
      </c>
      <c r="M132" s="338" t="s">
        <v>300</v>
      </c>
      <c r="N132" s="339"/>
      <c r="O132" s="15">
        <v>442</v>
      </c>
      <c r="P132" s="17">
        <v>2568</v>
      </c>
    </row>
    <row r="133" spans="1:16" x14ac:dyDescent="0.4">
      <c r="A133" s="375"/>
      <c r="B133" s="343"/>
      <c r="C133" s="347"/>
      <c r="D133" s="349"/>
      <c r="E133" s="347"/>
      <c r="F133" s="349"/>
      <c r="G133" s="351"/>
      <c r="H133" s="76">
        <f>E132</f>
        <v>15914</v>
      </c>
      <c r="I133" s="21" t="s">
        <v>12</v>
      </c>
      <c r="J133" s="76">
        <f>H133</f>
        <v>15914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2568</v>
      </c>
    </row>
    <row r="134" spans="1:16" x14ac:dyDescent="0.4">
      <c r="A134" s="374">
        <v>53</v>
      </c>
      <c r="B134" s="342" t="s">
        <v>558</v>
      </c>
      <c r="C134" s="346">
        <v>15914</v>
      </c>
      <c r="D134" s="348" t="s">
        <v>12</v>
      </c>
      <c r="E134" s="346">
        <f>C134</f>
        <v>15914</v>
      </c>
      <c r="F134" s="348" t="s">
        <v>12</v>
      </c>
      <c r="G134" s="350" t="s">
        <v>13</v>
      </c>
      <c r="H134" s="360" t="s">
        <v>381</v>
      </c>
      <c r="I134" s="361"/>
      <c r="J134" s="360" t="s">
        <v>381</v>
      </c>
      <c r="K134" s="361"/>
      <c r="L134" s="354" t="s">
        <v>592</v>
      </c>
      <c r="M134" s="338" t="s">
        <v>300</v>
      </c>
      <c r="N134" s="339"/>
      <c r="O134" s="15">
        <v>443</v>
      </c>
      <c r="P134" s="17">
        <v>2568</v>
      </c>
    </row>
    <row r="135" spans="1:16" x14ac:dyDescent="0.4">
      <c r="A135" s="375"/>
      <c r="B135" s="343"/>
      <c r="C135" s="347"/>
      <c r="D135" s="349"/>
      <c r="E135" s="347"/>
      <c r="F135" s="349"/>
      <c r="G135" s="351"/>
      <c r="H135" s="76">
        <f>E134</f>
        <v>15914</v>
      </c>
      <c r="I135" s="21" t="s">
        <v>12</v>
      </c>
      <c r="J135" s="76">
        <f>H135</f>
        <v>15914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2568</v>
      </c>
    </row>
    <row r="136" spans="1:16" x14ac:dyDescent="0.4">
      <c r="A136" s="374">
        <v>54</v>
      </c>
      <c r="B136" s="342" t="s">
        <v>558</v>
      </c>
      <c r="C136" s="346">
        <v>15836</v>
      </c>
      <c r="D136" s="348" t="s">
        <v>12</v>
      </c>
      <c r="E136" s="346">
        <f>C136</f>
        <v>15836</v>
      </c>
      <c r="F136" s="348" t="s">
        <v>12</v>
      </c>
      <c r="G136" s="350" t="s">
        <v>13</v>
      </c>
      <c r="H136" s="360" t="s">
        <v>382</v>
      </c>
      <c r="I136" s="361"/>
      <c r="J136" s="360" t="s">
        <v>382</v>
      </c>
      <c r="K136" s="361"/>
      <c r="L136" s="354" t="s">
        <v>593</v>
      </c>
      <c r="M136" s="338" t="s">
        <v>300</v>
      </c>
      <c r="N136" s="339"/>
      <c r="O136" s="15">
        <v>444</v>
      </c>
      <c r="P136" s="17">
        <v>2568</v>
      </c>
    </row>
    <row r="137" spans="1:16" x14ac:dyDescent="0.4">
      <c r="A137" s="375"/>
      <c r="B137" s="343"/>
      <c r="C137" s="347"/>
      <c r="D137" s="349"/>
      <c r="E137" s="347"/>
      <c r="F137" s="349"/>
      <c r="G137" s="351"/>
      <c r="H137" s="76">
        <f>E136</f>
        <v>15836</v>
      </c>
      <c r="I137" s="21" t="s">
        <v>12</v>
      </c>
      <c r="J137" s="76">
        <f>H137</f>
        <v>15836</v>
      </c>
      <c r="K137" s="21" t="s">
        <v>12</v>
      </c>
      <c r="L137" s="355"/>
      <c r="M137" s="22" t="s">
        <v>14</v>
      </c>
      <c r="N137" s="22">
        <v>1</v>
      </c>
      <c r="O137" s="15" t="s">
        <v>19</v>
      </c>
      <c r="P137" s="17">
        <v>2568</v>
      </c>
    </row>
    <row r="138" spans="1:16" x14ac:dyDescent="0.4">
      <c r="A138" s="374">
        <v>55</v>
      </c>
      <c r="B138" s="342" t="s">
        <v>558</v>
      </c>
      <c r="C138" s="346">
        <v>15000</v>
      </c>
      <c r="D138" s="348" t="s">
        <v>12</v>
      </c>
      <c r="E138" s="346">
        <f>C138</f>
        <v>15000</v>
      </c>
      <c r="F138" s="348" t="s">
        <v>12</v>
      </c>
      <c r="G138" s="350" t="s">
        <v>13</v>
      </c>
      <c r="H138" s="360" t="s">
        <v>385</v>
      </c>
      <c r="I138" s="361"/>
      <c r="J138" s="360" t="s">
        <v>385</v>
      </c>
      <c r="K138" s="361"/>
      <c r="L138" s="354" t="s">
        <v>594</v>
      </c>
      <c r="M138" s="338" t="s">
        <v>300</v>
      </c>
      <c r="N138" s="339"/>
      <c r="O138" s="15">
        <v>447</v>
      </c>
      <c r="P138" s="17">
        <v>2568</v>
      </c>
    </row>
    <row r="139" spans="1:16" x14ac:dyDescent="0.4">
      <c r="A139" s="375"/>
      <c r="B139" s="343"/>
      <c r="C139" s="347"/>
      <c r="D139" s="349"/>
      <c r="E139" s="347"/>
      <c r="F139" s="349"/>
      <c r="G139" s="351"/>
      <c r="H139" s="76">
        <f>E138</f>
        <v>15000</v>
      </c>
      <c r="I139" s="21" t="s">
        <v>12</v>
      </c>
      <c r="J139" s="76">
        <f>H139</f>
        <v>15000</v>
      </c>
      <c r="K139" s="21" t="s">
        <v>12</v>
      </c>
      <c r="L139" s="355"/>
      <c r="M139" s="22" t="s">
        <v>14</v>
      </c>
      <c r="N139" s="22">
        <v>1</v>
      </c>
      <c r="O139" s="15" t="s">
        <v>19</v>
      </c>
      <c r="P139" s="17">
        <v>2568</v>
      </c>
    </row>
    <row r="140" spans="1:16" x14ac:dyDescent="0.4">
      <c r="A140" s="374">
        <v>56</v>
      </c>
      <c r="B140" s="342" t="s">
        <v>558</v>
      </c>
      <c r="C140" s="346">
        <v>15450</v>
      </c>
      <c r="D140" s="348" t="s">
        <v>12</v>
      </c>
      <c r="E140" s="346">
        <f>C140</f>
        <v>15450</v>
      </c>
      <c r="F140" s="348" t="s">
        <v>12</v>
      </c>
      <c r="G140" s="350" t="s">
        <v>13</v>
      </c>
      <c r="H140" s="360" t="s">
        <v>386</v>
      </c>
      <c r="I140" s="361"/>
      <c r="J140" s="360" t="s">
        <v>386</v>
      </c>
      <c r="K140" s="361"/>
      <c r="L140" s="354" t="s">
        <v>595</v>
      </c>
      <c r="M140" s="338" t="s">
        <v>300</v>
      </c>
      <c r="N140" s="339"/>
      <c r="O140" s="15">
        <v>448</v>
      </c>
      <c r="P140" s="17">
        <v>2568</v>
      </c>
    </row>
    <row r="141" spans="1:16" x14ac:dyDescent="0.4">
      <c r="A141" s="375"/>
      <c r="B141" s="343"/>
      <c r="C141" s="347"/>
      <c r="D141" s="349"/>
      <c r="E141" s="347"/>
      <c r="F141" s="349"/>
      <c r="G141" s="351"/>
      <c r="H141" s="77">
        <f>E140</f>
        <v>15450</v>
      </c>
      <c r="I141" s="20" t="s">
        <v>12</v>
      </c>
      <c r="J141" s="48">
        <f>H141</f>
        <v>15450</v>
      </c>
      <c r="K141" s="21" t="s">
        <v>12</v>
      </c>
      <c r="L141" s="355"/>
      <c r="M141" s="22" t="s">
        <v>14</v>
      </c>
      <c r="N141" s="22">
        <v>1</v>
      </c>
      <c r="O141" s="15" t="s">
        <v>19</v>
      </c>
      <c r="P141" s="17">
        <v>2568</v>
      </c>
    </row>
    <row r="142" spans="1:16" x14ac:dyDescent="0.4">
      <c r="A142" s="374">
        <v>57</v>
      </c>
      <c r="B142" s="342" t="s">
        <v>558</v>
      </c>
      <c r="C142" s="346">
        <v>13954.84</v>
      </c>
      <c r="D142" s="348" t="s">
        <v>12</v>
      </c>
      <c r="E142" s="346">
        <f>C142</f>
        <v>13954.84</v>
      </c>
      <c r="F142" s="348" t="s">
        <v>12</v>
      </c>
      <c r="G142" s="350" t="s">
        <v>13</v>
      </c>
      <c r="H142" s="356" t="s">
        <v>559</v>
      </c>
      <c r="I142" s="357"/>
      <c r="J142" s="358" t="str">
        <f>H142</f>
        <v>นายชัยวัฒน์ สุระคำแหง</v>
      </c>
      <c r="K142" s="359"/>
      <c r="L142" s="354" t="s">
        <v>596</v>
      </c>
      <c r="M142" s="338" t="s">
        <v>300</v>
      </c>
      <c r="N142" s="339"/>
      <c r="O142" s="15">
        <v>613</v>
      </c>
      <c r="P142" s="17">
        <v>2568</v>
      </c>
    </row>
    <row r="143" spans="1:16" x14ac:dyDescent="0.4">
      <c r="A143" s="375"/>
      <c r="B143" s="343"/>
      <c r="C143" s="347"/>
      <c r="D143" s="349"/>
      <c r="E143" s="347"/>
      <c r="F143" s="349"/>
      <c r="G143" s="351"/>
      <c r="H143" s="55">
        <f>E142</f>
        <v>13954.84</v>
      </c>
      <c r="I143" s="18" t="s">
        <v>12</v>
      </c>
      <c r="J143" s="55">
        <f>H143</f>
        <v>13954.84</v>
      </c>
      <c r="K143" s="11" t="s">
        <v>12</v>
      </c>
      <c r="L143" s="355"/>
      <c r="M143" s="22" t="s">
        <v>14</v>
      </c>
      <c r="N143" s="22">
        <v>1</v>
      </c>
      <c r="O143" s="15" t="s">
        <v>19</v>
      </c>
      <c r="P143" s="17">
        <v>2568</v>
      </c>
    </row>
    <row r="144" spans="1:16" x14ac:dyDescent="0.4">
      <c r="A144" s="374">
        <v>58</v>
      </c>
      <c r="B144" s="342" t="s">
        <v>558</v>
      </c>
      <c r="C144" s="346">
        <v>15000</v>
      </c>
      <c r="D144" s="348" t="s">
        <v>12</v>
      </c>
      <c r="E144" s="346">
        <f>C144</f>
        <v>15000</v>
      </c>
      <c r="F144" s="348" t="s">
        <v>12</v>
      </c>
      <c r="G144" s="350" t="s">
        <v>13</v>
      </c>
      <c r="H144" s="360" t="s">
        <v>560</v>
      </c>
      <c r="I144" s="361"/>
      <c r="J144" s="360" t="s">
        <v>560</v>
      </c>
      <c r="K144" s="361"/>
      <c r="L144" s="354" t="s">
        <v>597</v>
      </c>
      <c r="M144" s="338" t="s">
        <v>300</v>
      </c>
      <c r="N144" s="339"/>
      <c r="O144" s="15">
        <v>650</v>
      </c>
      <c r="P144" s="17">
        <v>2568</v>
      </c>
    </row>
    <row r="145" spans="1:16" x14ac:dyDescent="0.4">
      <c r="A145" s="375"/>
      <c r="B145" s="343"/>
      <c r="C145" s="347"/>
      <c r="D145" s="349"/>
      <c r="E145" s="347"/>
      <c r="F145" s="349"/>
      <c r="G145" s="351"/>
      <c r="H145" s="76">
        <f>E144</f>
        <v>15000</v>
      </c>
      <c r="I145" s="21" t="s">
        <v>12</v>
      </c>
      <c r="J145" s="76">
        <f>H145</f>
        <v>15000</v>
      </c>
      <c r="K145" s="21" t="s">
        <v>12</v>
      </c>
      <c r="L145" s="355"/>
      <c r="M145" s="22" t="s">
        <v>14</v>
      </c>
      <c r="N145" s="22">
        <v>1</v>
      </c>
      <c r="O145" s="15" t="s">
        <v>19</v>
      </c>
      <c r="P145" s="17">
        <v>2568</v>
      </c>
    </row>
    <row r="146" spans="1:16" x14ac:dyDescent="0.4">
      <c r="A146" s="374">
        <v>59</v>
      </c>
      <c r="B146" s="342" t="s">
        <v>558</v>
      </c>
      <c r="C146" s="346">
        <v>15000</v>
      </c>
      <c r="D146" s="348" t="s">
        <v>12</v>
      </c>
      <c r="E146" s="346">
        <f>C146</f>
        <v>15000</v>
      </c>
      <c r="F146" s="348" t="s">
        <v>12</v>
      </c>
      <c r="G146" s="350" t="s">
        <v>13</v>
      </c>
      <c r="H146" s="360" t="s">
        <v>561</v>
      </c>
      <c r="I146" s="361"/>
      <c r="J146" s="360" t="s">
        <v>561</v>
      </c>
      <c r="K146" s="361"/>
      <c r="L146" s="354" t="s">
        <v>598</v>
      </c>
      <c r="M146" s="338" t="s">
        <v>300</v>
      </c>
      <c r="N146" s="339"/>
      <c r="O146" s="15">
        <v>651</v>
      </c>
      <c r="P146" s="17">
        <v>2568</v>
      </c>
    </row>
    <row r="147" spans="1:16" x14ac:dyDescent="0.4">
      <c r="A147" s="375"/>
      <c r="B147" s="343"/>
      <c r="C147" s="347"/>
      <c r="D147" s="349"/>
      <c r="E147" s="347"/>
      <c r="F147" s="349"/>
      <c r="G147" s="351"/>
      <c r="H147" s="76">
        <f>E146</f>
        <v>15000</v>
      </c>
      <c r="I147" s="21" t="s">
        <v>12</v>
      </c>
      <c r="J147" s="76">
        <f>H147</f>
        <v>15000</v>
      </c>
      <c r="K147" s="21" t="s">
        <v>12</v>
      </c>
      <c r="L147" s="355"/>
      <c r="M147" s="22" t="s">
        <v>14</v>
      </c>
      <c r="N147" s="22">
        <v>1</v>
      </c>
      <c r="O147" s="15" t="s">
        <v>19</v>
      </c>
      <c r="P147" s="17">
        <v>2568</v>
      </c>
    </row>
    <row r="148" spans="1:16" x14ac:dyDescent="0.4">
      <c r="A148" s="374">
        <v>60</v>
      </c>
      <c r="B148" s="342" t="s">
        <v>558</v>
      </c>
      <c r="C148" s="346">
        <v>9193.5499999999993</v>
      </c>
      <c r="D148" s="348" t="s">
        <v>12</v>
      </c>
      <c r="E148" s="346">
        <f>C148</f>
        <v>9193.5499999999993</v>
      </c>
      <c r="F148" s="348" t="s">
        <v>12</v>
      </c>
      <c r="G148" s="350" t="s">
        <v>13</v>
      </c>
      <c r="H148" s="360" t="s">
        <v>562</v>
      </c>
      <c r="I148" s="361"/>
      <c r="J148" s="360" t="s">
        <v>562</v>
      </c>
      <c r="K148" s="361"/>
      <c r="L148" s="354" t="s">
        <v>599</v>
      </c>
      <c r="M148" s="338" t="s">
        <v>300</v>
      </c>
      <c r="N148" s="339"/>
      <c r="O148" s="15">
        <v>658</v>
      </c>
      <c r="P148" s="17">
        <v>2568</v>
      </c>
    </row>
    <row r="149" spans="1:16" x14ac:dyDescent="0.4">
      <c r="A149" s="375"/>
      <c r="B149" s="343"/>
      <c r="C149" s="347"/>
      <c r="D149" s="349"/>
      <c r="E149" s="347"/>
      <c r="F149" s="349"/>
      <c r="G149" s="351"/>
      <c r="H149" s="77">
        <f>E148</f>
        <v>9193.5499999999993</v>
      </c>
      <c r="I149" s="20" t="s">
        <v>12</v>
      </c>
      <c r="J149" s="48">
        <f>H149</f>
        <v>9193.5499999999993</v>
      </c>
      <c r="K149" s="21" t="s">
        <v>12</v>
      </c>
      <c r="L149" s="355"/>
      <c r="M149" s="22" t="s">
        <v>14</v>
      </c>
      <c r="N149" s="22">
        <v>1</v>
      </c>
      <c r="O149" s="15" t="s">
        <v>19</v>
      </c>
      <c r="P149" s="17">
        <v>2568</v>
      </c>
    </row>
    <row r="150" spans="1:16" x14ac:dyDescent="0.4">
      <c r="A150" s="374">
        <v>61</v>
      </c>
      <c r="B150" s="342" t="s">
        <v>563</v>
      </c>
      <c r="C150" s="346">
        <v>18000</v>
      </c>
      <c r="D150" s="348" t="s">
        <v>12</v>
      </c>
      <c r="E150" s="346">
        <f>C150</f>
        <v>18000</v>
      </c>
      <c r="F150" s="348" t="s">
        <v>12</v>
      </c>
      <c r="G150" s="350" t="s">
        <v>13</v>
      </c>
      <c r="H150" s="356" t="s">
        <v>387</v>
      </c>
      <c r="I150" s="357"/>
      <c r="J150" s="358" t="str">
        <f>H150</f>
        <v xml:space="preserve">นางสาวโอบบุญ  อินทรักษ์ </v>
      </c>
      <c r="K150" s="359"/>
      <c r="L150" s="354" t="s">
        <v>600</v>
      </c>
      <c r="M150" s="338" t="s">
        <v>300</v>
      </c>
      <c r="N150" s="339"/>
      <c r="O150" s="15">
        <v>449</v>
      </c>
      <c r="P150" s="17">
        <v>2568</v>
      </c>
    </row>
    <row r="151" spans="1:16" x14ac:dyDescent="0.4">
      <c r="A151" s="375"/>
      <c r="B151" s="343"/>
      <c r="C151" s="347"/>
      <c r="D151" s="349"/>
      <c r="E151" s="347"/>
      <c r="F151" s="349"/>
      <c r="G151" s="351"/>
      <c r="H151" s="55">
        <f>E150</f>
        <v>18000</v>
      </c>
      <c r="I151" s="18" t="s">
        <v>12</v>
      </c>
      <c r="J151" s="55">
        <f>H151</f>
        <v>18000</v>
      </c>
      <c r="K151" s="11" t="s">
        <v>12</v>
      </c>
      <c r="L151" s="355"/>
      <c r="M151" s="22" t="s">
        <v>14</v>
      </c>
      <c r="N151" s="22">
        <v>1</v>
      </c>
      <c r="O151" s="15" t="s">
        <v>19</v>
      </c>
      <c r="P151" s="17">
        <v>2568</v>
      </c>
    </row>
    <row r="153" spans="1:16" ht="22.8" x14ac:dyDescent="0.55000000000000004">
      <c r="C153" s="84">
        <f>C150++C148+C146+C144+C142+C140+C138+C136+C134+C132+C130+C128+C126+C124+C122+C120+C118+C116+C114+C112+C110+C108+C106+C104+C102+C100+C98+C96+C94+C92+C90+C88+C86+C84+C82+C80+C78+C76+C74+C72+C70+C68+C66+C64+C62+C60+C58+C56+C54+C52+C50+C48+C46+C44+C42+C40+C38+C36+C34+C32+C30+C28+C26+C24+C22+C20+C18+C16+C14+C12+C10+C8</f>
        <v>1045298.49</v>
      </c>
      <c r="E153" s="242">
        <f>E8+E10+E12+E14+E16+E18+E20+E22+E24+E26+E28+E30+E32+E34+E36+E38+E40+E42+E44+E46+E48+E50+E52+E54+E56+E58+E60+E62+E64+E66+E68+E70+E72+E74+E76+E78+E80+E82+E84+E86+E88+E90+E92+E94+E96+E98+E100+E102+E104+E106+E108+E110+E112+E114+E116+E118+E120+E122+E124+E126+E128+E130+E132+E134+E136+E138+E140+E142+E144+E146+E148+E150</f>
        <v>966114.23999999987</v>
      </c>
      <c r="G153" s="256"/>
    </row>
  </sheetData>
  <mergeCells count="803">
    <mergeCell ref="G88:G89"/>
    <mergeCell ref="H88:I88"/>
    <mergeCell ref="J88:K88"/>
    <mergeCell ref="L88:L89"/>
    <mergeCell ref="M88:N88"/>
    <mergeCell ref="M150:N150"/>
    <mergeCell ref="B86:B87"/>
    <mergeCell ref="C86:C87"/>
    <mergeCell ref="D86:D87"/>
    <mergeCell ref="F86:F87"/>
    <mergeCell ref="G86:G87"/>
    <mergeCell ref="E86:E87"/>
    <mergeCell ref="H86:I86"/>
    <mergeCell ref="J86:K86"/>
    <mergeCell ref="L86:L87"/>
    <mergeCell ref="M86:N86"/>
    <mergeCell ref="B88:B89"/>
    <mergeCell ref="C88:C89"/>
    <mergeCell ref="D88:D89"/>
    <mergeCell ref="E88:E89"/>
    <mergeCell ref="F88:F89"/>
    <mergeCell ref="F150:F151"/>
    <mergeCell ref="G150:G151"/>
    <mergeCell ref="H150:I150"/>
    <mergeCell ref="J150:K150"/>
    <mergeCell ref="L150:L151"/>
    <mergeCell ref="A150:A151"/>
    <mergeCell ref="B150:B151"/>
    <mergeCell ref="C150:C151"/>
    <mergeCell ref="D150:D151"/>
    <mergeCell ref="E150:E151"/>
    <mergeCell ref="M146:N146"/>
    <mergeCell ref="A148:A149"/>
    <mergeCell ref="B148:B149"/>
    <mergeCell ref="C148:C149"/>
    <mergeCell ref="D148:D149"/>
    <mergeCell ref="E148:E149"/>
    <mergeCell ref="F148:F149"/>
    <mergeCell ref="G148:G149"/>
    <mergeCell ref="H148:I148"/>
    <mergeCell ref="J148:K148"/>
    <mergeCell ref="L148:L149"/>
    <mergeCell ref="M148:N148"/>
    <mergeCell ref="F146:F147"/>
    <mergeCell ref="G146:G147"/>
    <mergeCell ref="H146:I146"/>
    <mergeCell ref="J146:K146"/>
    <mergeCell ref="L146:L147"/>
    <mergeCell ref="A146:A147"/>
    <mergeCell ref="B146:B147"/>
    <mergeCell ref="C146:C147"/>
    <mergeCell ref="D146:D147"/>
    <mergeCell ref="E146:E147"/>
    <mergeCell ref="M142:N142"/>
    <mergeCell ref="A144:A145"/>
    <mergeCell ref="B144:B145"/>
    <mergeCell ref="C144:C145"/>
    <mergeCell ref="D144:D145"/>
    <mergeCell ref="E144:E145"/>
    <mergeCell ref="F144:F145"/>
    <mergeCell ref="G144:G145"/>
    <mergeCell ref="H144:I144"/>
    <mergeCell ref="J144:K144"/>
    <mergeCell ref="L144:L145"/>
    <mergeCell ref="M144:N144"/>
    <mergeCell ref="F142:F143"/>
    <mergeCell ref="G142:G143"/>
    <mergeCell ref="H142:I142"/>
    <mergeCell ref="J142:K142"/>
    <mergeCell ref="L142:L143"/>
    <mergeCell ref="A142:A143"/>
    <mergeCell ref="B142:B143"/>
    <mergeCell ref="C142:C143"/>
    <mergeCell ref="D142:D143"/>
    <mergeCell ref="E142:E143"/>
    <mergeCell ref="M138:N138"/>
    <mergeCell ref="A140:A141"/>
    <mergeCell ref="B140:B141"/>
    <mergeCell ref="C140:C141"/>
    <mergeCell ref="D140:D141"/>
    <mergeCell ref="E140:E141"/>
    <mergeCell ref="F140:F141"/>
    <mergeCell ref="G140:G141"/>
    <mergeCell ref="H140:I140"/>
    <mergeCell ref="J140:K140"/>
    <mergeCell ref="L140:L141"/>
    <mergeCell ref="M140:N140"/>
    <mergeCell ref="F138:F139"/>
    <mergeCell ref="G138:G139"/>
    <mergeCell ref="H138:I138"/>
    <mergeCell ref="J138:K138"/>
    <mergeCell ref="L138:L139"/>
    <mergeCell ref="A138:A139"/>
    <mergeCell ref="B138:B139"/>
    <mergeCell ref="C138:C139"/>
    <mergeCell ref="D138:D139"/>
    <mergeCell ref="E138:E139"/>
    <mergeCell ref="M134:N134"/>
    <mergeCell ref="A136:A137"/>
    <mergeCell ref="B136:B137"/>
    <mergeCell ref="C136:C137"/>
    <mergeCell ref="D136:D137"/>
    <mergeCell ref="E136:E137"/>
    <mergeCell ref="F136:F137"/>
    <mergeCell ref="G136:G137"/>
    <mergeCell ref="H136:I136"/>
    <mergeCell ref="J136:K136"/>
    <mergeCell ref="L136:L137"/>
    <mergeCell ref="M136:N136"/>
    <mergeCell ref="F134:F135"/>
    <mergeCell ref="G134:G135"/>
    <mergeCell ref="H134:I134"/>
    <mergeCell ref="J134:K134"/>
    <mergeCell ref="L134:L135"/>
    <mergeCell ref="A134:A135"/>
    <mergeCell ref="B134:B135"/>
    <mergeCell ref="C134:C135"/>
    <mergeCell ref="D134:D135"/>
    <mergeCell ref="E134:E135"/>
    <mergeCell ref="M130:N130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L133"/>
    <mergeCell ref="M132:N132"/>
    <mergeCell ref="F130:F131"/>
    <mergeCell ref="G130:G131"/>
    <mergeCell ref="H130:I130"/>
    <mergeCell ref="J130:K130"/>
    <mergeCell ref="L130:L131"/>
    <mergeCell ref="A130:A131"/>
    <mergeCell ref="B130:B131"/>
    <mergeCell ref="C130:C131"/>
    <mergeCell ref="D130:D131"/>
    <mergeCell ref="E130:E131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F122:F123"/>
    <mergeCell ref="G122:G123"/>
    <mergeCell ref="H122:I122"/>
    <mergeCell ref="J122:K122"/>
    <mergeCell ref="L122:L123"/>
    <mergeCell ref="A122:A123"/>
    <mergeCell ref="B122:B123"/>
    <mergeCell ref="C122:C123"/>
    <mergeCell ref="D122:D123"/>
    <mergeCell ref="E122:E123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F80:F81"/>
    <mergeCell ref="G80:G81"/>
    <mergeCell ref="H80:I80"/>
    <mergeCell ref="J80:K80"/>
    <mergeCell ref="L80:L81"/>
    <mergeCell ref="A80:A81"/>
    <mergeCell ref="B80:B81"/>
    <mergeCell ref="C80:C81"/>
    <mergeCell ref="D80:D81"/>
    <mergeCell ref="E80:E81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F76:F77"/>
    <mergeCell ref="G76:G77"/>
    <mergeCell ref="H76:I76"/>
    <mergeCell ref="J76:K76"/>
    <mergeCell ref="L76:L77"/>
    <mergeCell ref="A76:A77"/>
    <mergeCell ref="B76:B77"/>
    <mergeCell ref="C76:C77"/>
    <mergeCell ref="D76:D77"/>
    <mergeCell ref="E76:E77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F72:F73"/>
    <mergeCell ref="G72:G73"/>
    <mergeCell ref="H72:I72"/>
    <mergeCell ref="J72:K72"/>
    <mergeCell ref="L72:L73"/>
    <mergeCell ref="A72:A73"/>
    <mergeCell ref="B72:B73"/>
    <mergeCell ref="C72:C73"/>
    <mergeCell ref="D72:D73"/>
    <mergeCell ref="E72:E7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L58:L59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E58:E59"/>
    <mergeCell ref="F58:F59"/>
    <mergeCell ref="G58:G59"/>
    <mergeCell ref="H58:I58"/>
    <mergeCell ref="J58:K58"/>
    <mergeCell ref="M70:N70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A58:A59"/>
    <mergeCell ref="B58:B59"/>
    <mergeCell ref="C58:C59"/>
    <mergeCell ref="D58:D59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52:N52"/>
    <mergeCell ref="A54:A55"/>
    <mergeCell ref="B54:B55"/>
    <mergeCell ref="C54:C55"/>
    <mergeCell ref="D54:D55"/>
    <mergeCell ref="E54:E55"/>
    <mergeCell ref="F54:F55"/>
    <mergeCell ref="G54:G55"/>
    <mergeCell ref="H54:I54"/>
    <mergeCell ref="J54:K54"/>
    <mergeCell ref="L54:L55"/>
    <mergeCell ref="M54:N54"/>
    <mergeCell ref="F52:F53"/>
    <mergeCell ref="G52:G53"/>
    <mergeCell ref="H52:I52"/>
    <mergeCell ref="J52:K52"/>
    <mergeCell ref="L52:L53"/>
    <mergeCell ref="A52:A53"/>
    <mergeCell ref="B52:B53"/>
    <mergeCell ref="C52:C53"/>
    <mergeCell ref="D52:D53"/>
    <mergeCell ref="E52:E53"/>
    <mergeCell ref="M48:N48"/>
    <mergeCell ref="A50:A51"/>
    <mergeCell ref="B50:B51"/>
    <mergeCell ref="C50:C51"/>
    <mergeCell ref="D50:D51"/>
    <mergeCell ref="E50:E51"/>
    <mergeCell ref="F50:F51"/>
    <mergeCell ref="G50:G51"/>
    <mergeCell ref="H50:I50"/>
    <mergeCell ref="J50:K50"/>
    <mergeCell ref="L50:L51"/>
    <mergeCell ref="M50:N50"/>
    <mergeCell ref="F48:F49"/>
    <mergeCell ref="G48:G49"/>
    <mergeCell ref="H48:I48"/>
    <mergeCell ref="J48:K48"/>
    <mergeCell ref="L48:L49"/>
    <mergeCell ref="A48:A49"/>
    <mergeCell ref="B48:B49"/>
    <mergeCell ref="C48:C49"/>
    <mergeCell ref="D48:D49"/>
    <mergeCell ref="E48:E49"/>
    <mergeCell ref="M44:N44"/>
    <mergeCell ref="A46:A47"/>
    <mergeCell ref="B46:B47"/>
    <mergeCell ref="C46:C47"/>
    <mergeCell ref="D46:D47"/>
    <mergeCell ref="E46:E47"/>
    <mergeCell ref="F46:F47"/>
    <mergeCell ref="G46:G47"/>
    <mergeCell ref="H46:I46"/>
    <mergeCell ref="J46:K46"/>
    <mergeCell ref="L46:L47"/>
    <mergeCell ref="M46:N46"/>
    <mergeCell ref="F44:F45"/>
    <mergeCell ref="G44:G45"/>
    <mergeCell ref="H44:I44"/>
    <mergeCell ref="J44:K44"/>
    <mergeCell ref="L44:L45"/>
    <mergeCell ref="A44:A45"/>
    <mergeCell ref="B44:B45"/>
    <mergeCell ref="C44:C45"/>
    <mergeCell ref="D44:D45"/>
    <mergeCell ref="E44:E45"/>
    <mergeCell ref="M40:N40"/>
    <mergeCell ref="A42:A43"/>
    <mergeCell ref="B42:B43"/>
    <mergeCell ref="C42:C43"/>
    <mergeCell ref="D42:D43"/>
    <mergeCell ref="E42:E43"/>
    <mergeCell ref="F42:F43"/>
    <mergeCell ref="G42:G43"/>
    <mergeCell ref="H42:I42"/>
    <mergeCell ref="J42:K42"/>
    <mergeCell ref="L42:L43"/>
    <mergeCell ref="M42:N42"/>
    <mergeCell ref="F40:F41"/>
    <mergeCell ref="G40:G41"/>
    <mergeCell ref="H40:I40"/>
    <mergeCell ref="J40:K40"/>
    <mergeCell ref="L40:L41"/>
    <mergeCell ref="A40:A41"/>
    <mergeCell ref="B40:B41"/>
    <mergeCell ref="C40:C41"/>
    <mergeCell ref="D40:D41"/>
    <mergeCell ref="E40:E41"/>
    <mergeCell ref="M36:N36"/>
    <mergeCell ref="A38:A39"/>
    <mergeCell ref="B38:B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F36:F37"/>
    <mergeCell ref="G36:G37"/>
    <mergeCell ref="H36:I36"/>
    <mergeCell ref="J36:K36"/>
    <mergeCell ref="L36:L37"/>
    <mergeCell ref="A36:A37"/>
    <mergeCell ref="B36:B37"/>
    <mergeCell ref="C36:C37"/>
    <mergeCell ref="D36:D37"/>
    <mergeCell ref="E36:E37"/>
    <mergeCell ref="E28:E29"/>
    <mergeCell ref="G34:G35"/>
    <mergeCell ref="H34:I34"/>
    <mergeCell ref="J34:K34"/>
    <mergeCell ref="L34:L35"/>
    <mergeCell ref="M34:N34"/>
    <mergeCell ref="F32:F33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J24:K24"/>
    <mergeCell ref="L24:L25"/>
    <mergeCell ref="M24:N24"/>
    <mergeCell ref="M28:N28"/>
    <mergeCell ref="A30:A31"/>
    <mergeCell ref="B30:B31"/>
    <mergeCell ref="C30:C31"/>
    <mergeCell ref="D30:D31"/>
    <mergeCell ref="E30:E31"/>
    <mergeCell ref="F30:F31"/>
    <mergeCell ref="G30:G31"/>
    <mergeCell ref="H30:I30"/>
    <mergeCell ref="J30:K30"/>
    <mergeCell ref="L30:L31"/>
    <mergeCell ref="M30:N30"/>
    <mergeCell ref="F28:F29"/>
    <mergeCell ref="G28:G29"/>
    <mergeCell ref="H28:I28"/>
    <mergeCell ref="J28:K28"/>
    <mergeCell ref="L28:L29"/>
    <mergeCell ref="A28:A29"/>
    <mergeCell ref="B28:B29"/>
    <mergeCell ref="C28:C29"/>
    <mergeCell ref="D28:D29"/>
    <mergeCell ref="H18:I18"/>
    <mergeCell ref="J18:K18"/>
    <mergeCell ref="L18:L19"/>
    <mergeCell ref="M18:N18"/>
    <mergeCell ref="L20:L21"/>
    <mergeCell ref="H20:I20"/>
    <mergeCell ref="J20:K20"/>
    <mergeCell ref="M20:N20"/>
    <mergeCell ref="G32:G33"/>
    <mergeCell ref="H32:I32"/>
    <mergeCell ref="J32:K32"/>
    <mergeCell ref="L32:L33"/>
    <mergeCell ref="M32:N32"/>
    <mergeCell ref="G26:G27"/>
    <mergeCell ref="H26:I26"/>
    <mergeCell ref="J26:K26"/>
    <mergeCell ref="L26:L27"/>
    <mergeCell ref="M26:N26"/>
    <mergeCell ref="H22:I22"/>
    <mergeCell ref="J22:K22"/>
    <mergeCell ref="L22:L23"/>
    <mergeCell ref="M22:N22"/>
    <mergeCell ref="G24:G25"/>
    <mergeCell ref="H24:I24"/>
    <mergeCell ref="G14:G15"/>
    <mergeCell ref="H14:I14"/>
    <mergeCell ref="J14:K14"/>
    <mergeCell ref="L14:L15"/>
    <mergeCell ref="M14:N14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H6:I7"/>
    <mergeCell ref="J6:K7"/>
    <mergeCell ref="M6:P6"/>
    <mergeCell ref="M7:P7"/>
    <mergeCell ref="A10:A11"/>
    <mergeCell ref="C10:C11"/>
    <mergeCell ref="D10:D11"/>
    <mergeCell ref="E10:E11"/>
    <mergeCell ref="F10:F11"/>
    <mergeCell ref="G10:G11"/>
    <mergeCell ref="A6:A7"/>
    <mergeCell ref="B6:B7"/>
    <mergeCell ref="C6:D7"/>
    <mergeCell ref="E6:F7"/>
    <mergeCell ref="G6:G7"/>
    <mergeCell ref="H10:I10"/>
    <mergeCell ref="O1:P1"/>
    <mergeCell ref="A2:P2"/>
    <mergeCell ref="A3:P3"/>
    <mergeCell ref="A4:P4"/>
    <mergeCell ref="A5:P5"/>
    <mergeCell ref="L16:L17"/>
    <mergeCell ref="H16:I16"/>
    <mergeCell ref="J16:K16"/>
    <mergeCell ref="M16:N16"/>
    <mergeCell ref="H8:I8"/>
    <mergeCell ref="J8:K8"/>
    <mergeCell ref="M8:N8"/>
    <mergeCell ref="J10:K10"/>
    <mergeCell ref="L10:L11"/>
    <mergeCell ref="M10:N10"/>
    <mergeCell ref="A8:A9"/>
    <mergeCell ref="B8:B9"/>
    <mergeCell ref="C8:C9"/>
    <mergeCell ref="D8:D9"/>
    <mergeCell ref="E8:E9"/>
    <mergeCell ref="F8:F9"/>
    <mergeCell ref="G8:G9"/>
    <mergeCell ref="B10:B11"/>
    <mergeCell ref="B12:B13"/>
    <mergeCell ref="B14:B15"/>
    <mergeCell ref="A14:A15"/>
    <mergeCell ref="C14:C15"/>
    <mergeCell ref="D14:D15"/>
    <mergeCell ref="E14:E15"/>
    <mergeCell ref="F14:F15"/>
    <mergeCell ref="B16:B17"/>
    <mergeCell ref="A16:A17"/>
    <mergeCell ref="C16:C17"/>
    <mergeCell ref="D16:D17"/>
    <mergeCell ref="E16:E17"/>
    <mergeCell ref="F16:F17"/>
    <mergeCell ref="G16:G17"/>
    <mergeCell ref="D18:D19"/>
    <mergeCell ref="G18:G19"/>
    <mergeCell ref="F18:F19"/>
    <mergeCell ref="E18:E19"/>
    <mergeCell ref="C18:C19"/>
    <mergeCell ref="B18:B19"/>
    <mergeCell ref="A18:A19"/>
    <mergeCell ref="A20:A21"/>
    <mergeCell ref="B20:B21"/>
    <mergeCell ref="C20:C21"/>
    <mergeCell ref="D20:D21"/>
    <mergeCell ref="D22:D23"/>
    <mergeCell ref="D24:D25"/>
    <mergeCell ref="D26:D27"/>
    <mergeCell ref="F20:F21"/>
    <mergeCell ref="F22:F23"/>
    <mergeCell ref="F24:F25"/>
    <mergeCell ref="F26:F27"/>
    <mergeCell ref="G20:G21"/>
    <mergeCell ref="G22:G23"/>
    <mergeCell ref="E26:E27"/>
    <mergeCell ref="E24:E25"/>
    <mergeCell ref="E22:E23"/>
    <mergeCell ref="E20:E21"/>
    <mergeCell ref="C22:C23"/>
    <mergeCell ref="C24:C25"/>
    <mergeCell ref="C26:C27"/>
    <mergeCell ref="B26:B27"/>
    <mergeCell ref="A26:A27"/>
    <mergeCell ref="A24:A25"/>
    <mergeCell ref="A22:A23"/>
    <mergeCell ref="B22:B23"/>
    <mergeCell ref="B24:B2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CD2F-77BD-47C5-9DC4-542D59CF67BA}">
  <dimension ref="A1:T132"/>
  <sheetViews>
    <sheetView topLeftCell="C124" zoomScale="85" zoomScaleNormal="85" zoomScaleSheetLayoutView="96" workbookViewId="0">
      <selection activeCell="G132" sqref="G132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69921875" style="26" customWidth="1"/>
    <col min="4" max="4" width="7.69921875" customWidth="1"/>
    <col min="5" max="5" width="16.3984375" style="26" customWidth="1"/>
    <col min="6" max="6" width="6.59765625" customWidth="1"/>
    <col min="7" max="7" width="12.19921875" customWidth="1"/>
    <col min="8" max="8" width="19.69921875" style="26" customWidth="1"/>
    <col min="9" max="9" width="23.3984375" customWidth="1"/>
    <col min="10" max="10" width="17.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customWidth="1"/>
  </cols>
  <sheetData>
    <row r="1" spans="1:18" x14ac:dyDescent="0.4">
      <c r="A1" s="42"/>
      <c r="B1" s="106"/>
      <c r="C1" s="115"/>
      <c r="D1" s="42"/>
      <c r="E1" s="115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201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ht="21" customHeight="1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ht="21" customHeight="1" x14ac:dyDescent="0.4">
      <c r="A4" s="435" t="s">
        <v>200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8" ht="20.25" customHeight="1" x14ac:dyDescent="0.4">
      <c r="A6" s="468" t="s">
        <v>1</v>
      </c>
      <c r="B6" s="511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44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512"/>
      <c r="C7" s="472"/>
      <c r="D7" s="473"/>
      <c r="E7" s="476"/>
      <c r="F7" s="477"/>
      <c r="G7" s="469"/>
      <c r="H7" s="462"/>
      <c r="I7" s="464"/>
      <c r="J7" s="462"/>
      <c r="K7" s="464"/>
      <c r="L7" s="45" t="s">
        <v>10</v>
      </c>
      <c r="M7" s="462" t="s">
        <v>11</v>
      </c>
      <c r="N7" s="436"/>
      <c r="O7" s="436"/>
      <c r="P7" s="464"/>
    </row>
    <row r="8" spans="1:18" ht="104.4" customHeight="1" x14ac:dyDescent="0.4">
      <c r="A8" s="422">
        <v>1</v>
      </c>
      <c r="B8" s="506" t="s">
        <v>187</v>
      </c>
      <c r="C8" s="392">
        <v>21000</v>
      </c>
      <c r="D8" s="503" t="s">
        <v>12</v>
      </c>
      <c r="E8" s="392">
        <f>C8</f>
        <v>21000</v>
      </c>
      <c r="F8" s="503" t="s">
        <v>12</v>
      </c>
      <c r="G8" s="490" t="s">
        <v>13</v>
      </c>
      <c r="H8" s="478" t="s">
        <v>77</v>
      </c>
      <c r="I8" s="479"/>
      <c r="J8" s="490" t="str">
        <f>H8</f>
        <v>นายวีระ เย็นสุข</v>
      </c>
      <c r="K8" s="502"/>
      <c r="L8" s="449" t="s">
        <v>183</v>
      </c>
      <c r="M8" s="445" t="s">
        <v>63</v>
      </c>
      <c r="N8" s="446"/>
      <c r="O8" s="46" t="s">
        <v>180</v>
      </c>
      <c r="P8" s="47" t="s">
        <v>27</v>
      </c>
    </row>
    <row r="9" spans="1:18" ht="22.5" customHeight="1" x14ac:dyDescent="0.4">
      <c r="A9" s="423"/>
      <c r="B9" s="507"/>
      <c r="C9" s="393"/>
      <c r="D9" s="504"/>
      <c r="E9" s="393"/>
      <c r="F9" s="504"/>
      <c r="G9" s="510"/>
      <c r="H9" s="48">
        <f>C8</f>
        <v>21000</v>
      </c>
      <c r="I9" s="46" t="str">
        <f>F8</f>
        <v>บาท</v>
      </c>
      <c r="J9" s="48">
        <v>21000</v>
      </c>
      <c r="K9" s="46" t="s">
        <v>12</v>
      </c>
      <c r="L9" s="438"/>
      <c r="M9" s="46" t="s">
        <v>14</v>
      </c>
      <c r="N9" s="46" t="s">
        <v>138</v>
      </c>
      <c r="O9" s="46" t="s">
        <v>181</v>
      </c>
      <c r="P9" s="46">
        <v>2568</v>
      </c>
    </row>
    <row r="10" spans="1:18" ht="104.4" customHeight="1" x14ac:dyDescent="0.4">
      <c r="A10" s="422" t="s">
        <v>202</v>
      </c>
      <c r="B10" s="508" t="s">
        <v>213</v>
      </c>
      <c r="C10" s="346">
        <v>470000</v>
      </c>
      <c r="D10" s="503" t="s">
        <v>12</v>
      </c>
      <c r="E10" s="346">
        <v>469516</v>
      </c>
      <c r="F10" s="503" t="s">
        <v>12</v>
      </c>
      <c r="G10" s="505" t="s">
        <v>13</v>
      </c>
      <c r="H10" s="49"/>
      <c r="I10" s="50" t="s">
        <v>204</v>
      </c>
      <c r="J10" s="51"/>
      <c r="K10" s="52" t="s">
        <v>204</v>
      </c>
      <c r="L10" s="53" t="s">
        <v>205</v>
      </c>
      <c r="M10" s="445" t="s">
        <v>30</v>
      </c>
      <c r="N10" s="446"/>
      <c r="O10" s="46" t="s">
        <v>206</v>
      </c>
      <c r="P10" s="54" t="s">
        <v>27</v>
      </c>
      <c r="Q10" s="116"/>
    </row>
    <row r="11" spans="1:18" ht="26.25" customHeight="1" x14ac:dyDescent="0.4">
      <c r="A11" s="423"/>
      <c r="B11" s="509"/>
      <c r="C11" s="347"/>
      <c r="D11" s="504"/>
      <c r="E11" s="347"/>
      <c r="F11" s="504"/>
      <c r="G11" s="497"/>
      <c r="H11" s="55">
        <v>49516</v>
      </c>
      <c r="I11" s="56" t="s">
        <v>12</v>
      </c>
      <c r="J11" s="55" t="s">
        <v>209</v>
      </c>
      <c r="K11" s="56" t="s">
        <v>12</v>
      </c>
      <c r="L11" s="53"/>
      <c r="M11" s="57" t="s">
        <v>14</v>
      </c>
      <c r="N11" s="56" t="s">
        <v>208</v>
      </c>
      <c r="O11" s="46" t="s">
        <v>181</v>
      </c>
      <c r="P11" s="54" t="s">
        <v>207</v>
      </c>
    </row>
    <row r="12" spans="1:18" ht="99.6" customHeight="1" x14ac:dyDescent="0.4">
      <c r="A12" s="422" t="s">
        <v>203</v>
      </c>
      <c r="B12" s="506" t="s">
        <v>212</v>
      </c>
      <c r="C12" s="392">
        <v>41195</v>
      </c>
      <c r="D12" s="503" t="s">
        <v>12</v>
      </c>
      <c r="E12" s="392" t="s">
        <v>182</v>
      </c>
      <c r="F12" s="503" t="s">
        <v>12</v>
      </c>
      <c r="G12" s="505" t="s">
        <v>13</v>
      </c>
      <c r="H12" s="478" t="s">
        <v>188</v>
      </c>
      <c r="I12" s="479"/>
      <c r="J12" s="478" t="str">
        <f t="shared" ref="J12:J19" si="0">H12</f>
        <v>บริษัท ฟีเจอร์ จำกัด</v>
      </c>
      <c r="K12" s="479"/>
      <c r="L12" s="449" t="s">
        <v>194</v>
      </c>
      <c r="M12" s="445" t="s">
        <v>63</v>
      </c>
      <c r="N12" s="446"/>
      <c r="O12" s="46" t="s">
        <v>184</v>
      </c>
      <c r="P12" s="54" t="s">
        <v>27</v>
      </c>
    </row>
    <row r="13" spans="1:18" ht="22.5" customHeight="1" x14ac:dyDescent="0.4">
      <c r="A13" s="423"/>
      <c r="B13" s="507"/>
      <c r="C13" s="393"/>
      <c r="D13" s="504"/>
      <c r="E13" s="393"/>
      <c r="F13" s="504"/>
      <c r="G13" s="497"/>
      <c r="H13" s="48" t="s">
        <v>182</v>
      </c>
      <c r="I13" s="46" t="str">
        <f>F12</f>
        <v>บาท</v>
      </c>
      <c r="J13" s="48" t="str">
        <f t="shared" si="0"/>
        <v>41,195.00</v>
      </c>
      <c r="K13" s="46" t="str">
        <f>I13</f>
        <v>บาท</v>
      </c>
      <c r="L13" s="438"/>
      <c r="M13" s="46" t="s">
        <v>14</v>
      </c>
      <c r="N13" s="46" t="s">
        <v>185</v>
      </c>
      <c r="O13" s="46" t="s">
        <v>181</v>
      </c>
      <c r="P13" s="46">
        <v>2568</v>
      </c>
    </row>
    <row r="14" spans="1:18" ht="105.6" customHeight="1" x14ac:dyDescent="0.4">
      <c r="A14" s="422" t="s">
        <v>142</v>
      </c>
      <c r="B14" s="506" t="s">
        <v>186</v>
      </c>
      <c r="C14" s="346" t="s">
        <v>189</v>
      </c>
      <c r="D14" s="503" t="s">
        <v>12</v>
      </c>
      <c r="E14" s="346" t="str">
        <f>C14</f>
        <v>61,200.00</v>
      </c>
      <c r="F14" s="503" t="s">
        <v>12</v>
      </c>
      <c r="G14" s="505" t="s">
        <v>13</v>
      </c>
      <c r="H14" s="513" t="s">
        <v>190</v>
      </c>
      <c r="I14" s="495"/>
      <c r="J14" s="513" t="str">
        <f t="shared" si="0"/>
        <v>บริษัท ไทยแสนบริการ จำกัด</v>
      </c>
      <c r="K14" s="495"/>
      <c r="L14" s="449" t="s">
        <v>194</v>
      </c>
      <c r="M14" s="443" t="s">
        <v>23</v>
      </c>
      <c r="N14" s="444"/>
      <c r="O14" s="58" t="s">
        <v>191</v>
      </c>
      <c r="P14" s="58" t="s">
        <v>27</v>
      </c>
    </row>
    <row r="15" spans="1:18" ht="24" customHeight="1" x14ac:dyDescent="0.4">
      <c r="A15" s="423"/>
      <c r="B15" s="507"/>
      <c r="C15" s="347"/>
      <c r="D15" s="504"/>
      <c r="E15" s="347"/>
      <c r="F15" s="504"/>
      <c r="G15" s="510"/>
      <c r="H15" s="59" t="s">
        <v>189</v>
      </c>
      <c r="I15" s="60" t="s">
        <v>12</v>
      </c>
      <c r="J15" s="61" t="str">
        <f>H15</f>
        <v>61,200.00</v>
      </c>
      <c r="K15" s="56" t="s">
        <v>12</v>
      </c>
      <c r="L15" s="438"/>
      <c r="M15" s="62" t="s">
        <v>14</v>
      </c>
      <c r="N15" s="63" t="s">
        <v>163</v>
      </c>
      <c r="O15" s="58" t="s">
        <v>192</v>
      </c>
      <c r="P15" s="58">
        <v>2568</v>
      </c>
    </row>
    <row r="16" spans="1:18" ht="103.95" customHeight="1" x14ac:dyDescent="0.4">
      <c r="A16" s="422" t="s">
        <v>138</v>
      </c>
      <c r="B16" s="506" t="s">
        <v>210</v>
      </c>
      <c r="C16" s="346" t="s">
        <v>290</v>
      </c>
      <c r="D16" s="503" t="s">
        <v>12</v>
      </c>
      <c r="E16" s="346">
        <v>57437.599999999999</v>
      </c>
      <c r="F16" s="503" t="s">
        <v>12</v>
      </c>
      <c r="G16" s="490" t="s">
        <v>13</v>
      </c>
      <c r="H16" s="498" t="s">
        <v>193</v>
      </c>
      <c r="I16" s="499"/>
      <c r="J16" s="494" t="str">
        <f t="shared" si="0"/>
        <v>บริษัท ไมค์ ทีม ทัวร์ อินเตอร์เนชั่วแนล จำกัด</v>
      </c>
      <c r="K16" s="495"/>
      <c r="L16" s="500" t="s">
        <v>502</v>
      </c>
      <c r="M16" s="443" t="s">
        <v>23</v>
      </c>
      <c r="N16" s="444"/>
      <c r="O16" s="58" t="s">
        <v>196</v>
      </c>
      <c r="P16" s="58" t="s">
        <v>27</v>
      </c>
      <c r="Q16" s="116"/>
      <c r="R16" s="256"/>
    </row>
    <row r="17" spans="1:16" ht="24.75" customHeight="1" x14ac:dyDescent="0.4">
      <c r="A17" s="423"/>
      <c r="B17" s="507"/>
      <c r="C17" s="347"/>
      <c r="D17" s="504"/>
      <c r="E17" s="347"/>
      <c r="F17" s="504"/>
      <c r="G17" s="497"/>
      <c r="H17" s="64">
        <v>57437.599999999999</v>
      </c>
      <c r="I17" s="54" t="s">
        <v>12</v>
      </c>
      <c r="J17" s="55">
        <v>57437.599999999999</v>
      </c>
      <c r="K17" s="56" t="s">
        <v>12</v>
      </c>
      <c r="L17" s="501"/>
      <c r="M17" s="62" t="s">
        <v>14</v>
      </c>
      <c r="N17" s="63" t="s">
        <v>163</v>
      </c>
      <c r="O17" s="58" t="s">
        <v>181</v>
      </c>
      <c r="P17" s="58">
        <v>2568</v>
      </c>
    </row>
    <row r="18" spans="1:16" ht="100.95" customHeight="1" x14ac:dyDescent="0.4">
      <c r="A18" s="422" t="s">
        <v>143</v>
      </c>
      <c r="B18" s="506" t="s">
        <v>211</v>
      </c>
      <c r="C18" s="346" t="s">
        <v>197</v>
      </c>
      <c r="D18" s="503" t="s">
        <v>12</v>
      </c>
      <c r="E18" s="346" t="str">
        <f>C18</f>
        <v>70,000.00</v>
      </c>
      <c r="F18" s="503" t="s">
        <v>12</v>
      </c>
      <c r="G18" s="490" t="s">
        <v>13</v>
      </c>
      <c r="H18" s="492" t="s">
        <v>198</v>
      </c>
      <c r="I18" s="493"/>
      <c r="J18" s="494" t="str">
        <f t="shared" si="0"/>
        <v>บริษัท เทวมันตร์ทรา จำกัด</v>
      </c>
      <c r="K18" s="495"/>
      <c r="L18" s="449" t="s">
        <v>195</v>
      </c>
      <c r="M18" s="443" t="s">
        <v>23</v>
      </c>
      <c r="N18" s="444"/>
      <c r="O18" s="58" t="s">
        <v>199</v>
      </c>
      <c r="P18" s="58" t="s">
        <v>27</v>
      </c>
    </row>
    <row r="19" spans="1:16" ht="22.5" customHeight="1" x14ac:dyDescent="0.4">
      <c r="A19" s="423"/>
      <c r="B19" s="507"/>
      <c r="C19" s="347"/>
      <c r="D19" s="504"/>
      <c r="E19" s="347"/>
      <c r="F19" s="504"/>
      <c r="G19" s="491"/>
      <c r="H19" s="61" t="str">
        <f>C18</f>
        <v>70,000.00</v>
      </c>
      <c r="I19" s="65" t="s">
        <v>12</v>
      </c>
      <c r="J19" s="66" t="str">
        <f t="shared" si="0"/>
        <v>70,000.00</v>
      </c>
      <c r="K19" s="47" t="s">
        <v>12</v>
      </c>
      <c r="L19" s="496"/>
      <c r="M19" s="67" t="s">
        <v>14</v>
      </c>
      <c r="N19" s="68" t="s">
        <v>163</v>
      </c>
      <c r="O19" s="69" t="s">
        <v>181</v>
      </c>
      <c r="P19" s="69">
        <v>2568</v>
      </c>
    </row>
    <row r="20" spans="1:16" ht="131.25" customHeight="1" x14ac:dyDescent="0.4">
      <c r="A20" s="422" t="s">
        <v>222</v>
      </c>
      <c r="B20" s="449" t="s">
        <v>503</v>
      </c>
      <c r="C20" s="346">
        <v>399</v>
      </c>
      <c r="D20" s="503" t="s">
        <v>12</v>
      </c>
      <c r="E20" s="346">
        <f>C20</f>
        <v>399</v>
      </c>
      <c r="F20" s="503" t="s">
        <v>12</v>
      </c>
      <c r="G20" s="505" t="s">
        <v>13</v>
      </c>
      <c r="H20" s="352" t="s">
        <v>504</v>
      </c>
      <c r="I20" s="353"/>
      <c r="J20" s="352" t="s">
        <v>504</v>
      </c>
      <c r="K20" s="353"/>
      <c r="L20" s="354" t="s">
        <v>434</v>
      </c>
      <c r="M20" s="482" t="s">
        <v>23</v>
      </c>
      <c r="N20" s="483"/>
      <c r="O20" s="69" t="s">
        <v>505</v>
      </c>
      <c r="P20" s="69" t="s">
        <v>506</v>
      </c>
    </row>
    <row r="21" spans="1:16" x14ac:dyDescent="0.4">
      <c r="A21" s="423"/>
      <c r="B21" s="438"/>
      <c r="C21" s="347"/>
      <c r="D21" s="504"/>
      <c r="E21" s="347"/>
      <c r="F21" s="504"/>
      <c r="G21" s="497"/>
      <c r="H21" s="70">
        <f>E20</f>
        <v>399</v>
      </c>
      <c r="I21" s="71" t="s">
        <v>12</v>
      </c>
      <c r="J21" s="70">
        <f>H21</f>
        <v>399</v>
      </c>
      <c r="K21" s="71" t="s">
        <v>12</v>
      </c>
      <c r="L21" s="355"/>
      <c r="M21" s="72" t="s">
        <v>14</v>
      </c>
      <c r="N21" s="72" t="s">
        <v>238</v>
      </c>
      <c r="O21" s="72" t="s">
        <v>181</v>
      </c>
      <c r="P21" s="72" t="s">
        <v>207</v>
      </c>
    </row>
    <row r="22" spans="1:16" ht="21" customHeight="1" x14ac:dyDescent="0.4">
      <c r="A22" s="422" t="s">
        <v>208</v>
      </c>
      <c r="B22" s="449" t="s">
        <v>507</v>
      </c>
      <c r="C22" s="346">
        <v>14000</v>
      </c>
      <c r="D22" s="503" t="s">
        <v>12</v>
      </c>
      <c r="E22" s="346">
        <f t="shared" ref="E22" si="1">C22</f>
        <v>14000</v>
      </c>
      <c r="F22" s="503" t="s">
        <v>12</v>
      </c>
      <c r="G22" s="505" t="s">
        <v>13</v>
      </c>
      <c r="H22" s="352" t="s">
        <v>508</v>
      </c>
      <c r="I22" s="353"/>
      <c r="J22" s="352" t="s">
        <v>508</v>
      </c>
      <c r="K22" s="353"/>
      <c r="L22" s="354" t="s">
        <v>870</v>
      </c>
      <c r="M22" s="482" t="s">
        <v>23</v>
      </c>
      <c r="N22" s="483"/>
      <c r="O22" s="73" t="s">
        <v>509</v>
      </c>
      <c r="P22" s="73" t="s">
        <v>506</v>
      </c>
    </row>
    <row r="23" spans="1:16" x14ac:dyDescent="0.4">
      <c r="A23" s="423"/>
      <c r="B23" s="438"/>
      <c r="C23" s="347"/>
      <c r="D23" s="504"/>
      <c r="E23" s="347"/>
      <c r="F23" s="504"/>
      <c r="G23" s="497"/>
      <c r="H23" s="70">
        <f>E22</f>
        <v>14000</v>
      </c>
      <c r="I23" s="71" t="s">
        <v>12</v>
      </c>
      <c r="J23" s="70">
        <f>H23</f>
        <v>14000</v>
      </c>
      <c r="K23" s="71" t="s">
        <v>12</v>
      </c>
      <c r="L23" s="355"/>
      <c r="M23" s="72" t="s">
        <v>14</v>
      </c>
      <c r="N23" s="72" t="s">
        <v>203</v>
      </c>
      <c r="O23" s="72" t="s">
        <v>181</v>
      </c>
      <c r="P23" s="72" t="s">
        <v>207</v>
      </c>
    </row>
    <row r="24" spans="1:16" ht="21" customHeight="1" x14ac:dyDescent="0.4">
      <c r="A24" s="422" t="s">
        <v>262</v>
      </c>
      <c r="B24" s="449" t="s">
        <v>510</v>
      </c>
      <c r="C24" s="346">
        <v>5000</v>
      </c>
      <c r="D24" s="503" t="s">
        <v>12</v>
      </c>
      <c r="E24" s="346">
        <f>C24</f>
        <v>5000</v>
      </c>
      <c r="F24" s="503" t="s">
        <v>12</v>
      </c>
      <c r="G24" s="505" t="s">
        <v>13</v>
      </c>
      <c r="H24" s="352" t="s">
        <v>508</v>
      </c>
      <c r="I24" s="353"/>
      <c r="J24" s="352" t="s">
        <v>508</v>
      </c>
      <c r="K24" s="353"/>
      <c r="L24" s="354" t="s">
        <v>870</v>
      </c>
      <c r="M24" s="482" t="s">
        <v>23</v>
      </c>
      <c r="N24" s="483"/>
      <c r="O24" s="73" t="s">
        <v>511</v>
      </c>
      <c r="P24" s="73" t="s">
        <v>506</v>
      </c>
    </row>
    <row r="25" spans="1:16" x14ac:dyDescent="0.4">
      <c r="A25" s="423"/>
      <c r="B25" s="438"/>
      <c r="C25" s="347"/>
      <c r="D25" s="504"/>
      <c r="E25" s="347"/>
      <c r="F25" s="504"/>
      <c r="G25" s="497"/>
      <c r="H25" s="70">
        <f>E24</f>
        <v>5000</v>
      </c>
      <c r="I25" s="71" t="s">
        <v>12</v>
      </c>
      <c r="J25" s="70">
        <f>E24</f>
        <v>5000</v>
      </c>
      <c r="K25" s="71" t="s">
        <v>12</v>
      </c>
      <c r="L25" s="355"/>
      <c r="M25" s="72" t="s">
        <v>14</v>
      </c>
      <c r="N25" s="72" t="s">
        <v>222</v>
      </c>
      <c r="O25" s="72" t="s">
        <v>181</v>
      </c>
      <c r="P25" s="72" t="s">
        <v>207</v>
      </c>
    </row>
    <row r="26" spans="1:16" ht="21" customHeight="1" x14ac:dyDescent="0.4">
      <c r="A26" s="422" t="s">
        <v>174</v>
      </c>
      <c r="B26" s="449" t="s">
        <v>512</v>
      </c>
      <c r="C26" s="346">
        <v>3596</v>
      </c>
      <c r="D26" s="503" t="s">
        <v>12</v>
      </c>
      <c r="E26" s="346">
        <f>C26</f>
        <v>3596</v>
      </c>
      <c r="F26" s="503" t="s">
        <v>12</v>
      </c>
      <c r="G26" s="505" t="s">
        <v>13</v>
      </c>
      <c r="H26" s="352" t="s">
        <v>513</v>
      </c>
      <c r="I26" s="353"/>
      <c r="J26" s="352" t="s">
        <v>513</v>
      </c>
      <c r="K26" s="353"/>
      <c r="L26" s="354" t="s">
        <v>462</v>
      </c>
      <c r="M26" s="482" t="s">
        <v>23</v>
      </c>
      <c r="N26" s="483"/>
      <c r="O26" s="73" t="s">
        <v>514</v>
      </c>
      <c r="P26" s="73" t="s">
        <v>506</v>
      </c>
    </row>
    <row r="27" spans="1:16" x14ac:dyDescent="0.4">
      <c r="A27" s="423"/>
      <c r="B27" s="438"/>
      <c r="C27" s="347"/>
      <c r="D27" s="504"/>
      <c r="E27" s="347"/>
      <c r="F27" s="504"/>
      <c r="G27" s="497"/>
      <c r="H27" s="70">
        <f>E26</f>
        <v>3596</v>
      </c>
      <c r="I27" s="71" t="s">
        <v>12</v>
      </c>
      <c r="J27" s="70">
        <f>E26</f>
        <v>3596</v>
      </c>
      <c r="K27" s="71" t="s">
        <v>12</v>
      </c>
      <c r="L27" s="355"/>
      <c r="M27" s="72" t="s">
        <v>14</v>
      </c>
      <c r="N27" s="72" t="s">
        <v>222</v>
      </c>
      <c r="O27" s="72" t="s">
        <v>181</v>
      </c>
      <c r="P27" s="72" t="s">
        <v>207</v>
      </c>
    </row>
    <row r="28" spans="1:16" ht="21" customHeight="1" x14ac:dyDescent="0.4">
      <c r="A28" s="422" t="s">
        <v>276</v>
      </c>
      <c r="B28" s="449" t="s">
        <v>515</v>
      </c>
      <c r="C28" s="346">
        <v>1197</v>
      </c>
      <c r="D28" s="503" t="s">
        <v>12</v>
      </c>
      <c r="E28" s="346">
        <f>C28</f>
        <v>1197</v>
      </c>
      <c r="F28" s="503" t="s">
        <v>12</v>
      </c>
      <c r="G28" s="505" t="s">
        <v>13</v>
      </c>
      <c r="H28" s="352" t="s">
        <v>504</v>
      </c>
      <c r="I28" s="353"/>
      <c r="J28" s="352" t="s">
        <v>504</v>
      </c>
      <c r="K28" s="353"/>
      <c r="L28" s="354" t="s">
        <v>464</v>
      </c>
      <c r="M28" s="482" t="s">
        <v>23</v>
      </c>
      <c r="N28" s="483"/>
      <c r="O28" s="73" t="s">
        <v>516</v>
      </c>
      <c r="P28" s="73" t="s">
        <v>506</v>
      </c>
    </row>
    <row r="29" spans="1:16" x14ac:dyDescent="0.4">
      <c r="A29" s="423"/>
      <c r="B29" s="438"/>
      <c r="C29" s="347"/>
      <c r="D29" s="504"/>
      <c r="E29" s="347"/>
      <c r="F29" s="504"/>
      <c r="G29" s="497"/>
      <c r="H29" s="70">
        <f>E28</f>
        <v>1197</v>
      </c>
      <c r="I29" s="71" t="s">
        <v>12</v>
      </c>
      <c r="J29" s="70">
        <f>H29</f>
        <v>1197</v>
      </c>
      <c r="K29" s="71" t="s">
        <v>12</v>
      </c>
      <c r="L29" s="355"/>
      <c r="M29" s="72" t="s">
        <v>14</v>
      </c>
      <c r="N29" s="72" t="s">
        <v>222</v>
      </c>
      <c r="O29" s="72" t="s">
        <v>181</v>
      </c>
      <c r="P29" s="72" t="s">
        <v>207</v>
      </c>
    </row>
    <row r="30" spans="1:16" ht="21" customHeight="1" x14ac:dyDescent="0.4">
      <c r="A30" s="422" t="s">
        <v>178</v>
      </c>
      <c r="B30" s="449" t="s">
        <v>517</v>
      </c>
      <c r="C30" s="346">
        <v>399</v>
      </c>
      <c r="D30" s="503" t="s">
        <v>12</v>
      </c>
      <c r="E30" s="346">
        <f>C30</f>
        <v>399</v>
      </c>
      <c r="F30" s="503" t="s">
        <v>12</v>
      </c>
      <c r="G30" s="505" t="s">
        <v>13</v>
      </c>
      <c r="H30" s="352" t="s">
        <v>504</v>
      </c>
      <c r="I30" s="353"/>
      <c r="J30" s="352" t="s">
        <v>504</v>
      </c>
      <c r="K30" s="353"/>
      <c r="L30" s="354" t="s">
        <v>468</v>
      </c>
      <c r="M30" s="482" t="s">
        <v>23</v>
      </c>
      <c r="N30" s="483"/>
      <c r="O30" s="73" t="s">
        <v>518</v>
      </c>
      <c r="P30" s="73" t="s">
        <v>506</v>
      </c>
    </row>
    <row r="31" spans="1:16" x14ac:dyDescent="0.4">
      <c r="A31" s="423"/>
      <c r="B31" s="438"/>
      <c r="C31" s="347"/>
      <c r="D31" s="504"/>
      <c r="E31" s="347"/>
      <c r="F31" s="504"/>
      <c r="G31" s="497"/>
      <c r="H31" s="70">
        <f>E30</f>
        <v>399</v>
      </c>
      <c r="I31" s="71" t="s">
        <v>12</v>
      </c>
      <c r="J31" s="70">
        <f>H31</f>
        <v>399</v>
      </c>
      <c r="K31" s="71" t="s">
        <v>12</v>
      </c>
      <c r="L31" s="355"/>
      <c r="M31" s="72" t="s">
        <v>14</v>
      </c>
      <c r="N31" s="72" t="s">
        <v>222</v>
      </c>
      <c r="O31" s="72" t="s">
        <v>181</v>
      </c>
      <c r="P31" s="72" t="s">
        <v>207</v>
      </c>
    </row>
    <row r="32" spans="1:16" ht="21" customHeight="1" x14ac:dyDescent="0.4">
      <c r="A32" s="422" t="s">
        <v>141</v>
      </c>
      <c r="B32" s="449" t="s">
        <v>519</v>
      </c>
      <c r="C32" s="346">
        <v>197.68</v>
      </c>
      <c r="D32" s="503" t="s">
        <v>12</v>
      </c>
      <c r="E32" s="346">
        <f>C32</f>
        <v>197.68</v>
      </c>
      <c r="F32" s="503" t="s">
        <v>12</v>
      </c>
      <c r="G32" s="505" t="s">
        <v>13</v>
      </c>
      <c r="H32" s="352" t="s">
        <v>520</v>
      </c>
      <c r="I32" s="353"/>
      <c r="J32" s="352" t="s">
        <v>520</v>
      </c>
      <c r="K32" s="353"/>
      <c r="L32" s="354" t="s">
        <v>470</v>
      </c>
      <c r="M32" s="482" t="s">
        <v>23</v>
      </c>
      <c r="N32" s="483"/>
      <c r="O32" s="73" t="s">
        <v>521</v>
      </c>
      <c r="P32" s="73" t="s">
        <v>506</v>
      </c>
    </row>
    <row r="33" spans="1:16" x14ac:dyDescent="0.4">
      <c r="A33" s="423"/>
      <c r="B33" s="438"/>
      <c r="C33" s="347"/>
      <c r="D33" s="504"/>
      <c r="E33" s="347"/>
      <c r="F33" s="504"/>
      <c r="G33" s="497"/>
      <c r="H33" s="70">
        <f>E32</f>
        <v>197.68</v>
      </c>
      <c r="I33" s="71" t="s">
        <v>12</v>
      </c>
      <c r="J33" s="70">
        <f>H33</f>
        <v>197.68</v>
      </c>
      <c r="K33" s="71" t="s">
        <v>12</v>
      </c>
      <c r="L33" s="355"/>
      <c r="M33" s="72" t="s">
        <v>14</v>
      </c>
      <c r="N33" s="72" t="s">
        <v>222</v>
      </c>
      <c r="O33" s="72" t="s">
        <v>181</v>
      </c>
      <c r="P33" s="72" t="s">
        <v>207</v>
      </c>
    </row>
    <row r="34" spans="1:16" ht="21" customHeight="1" x14ac:dyDescent="0.4">
      <c r="A34" s="422" t="s">
        <v>522</v>
      </c>
      <c r="B34" s="449" t="s">
        <v>523</v>
      </c>
      <c r="C34" s="346">
        <v>3000</v>
      </c>
      <c r="D34" s="503" t="s">
        <v>12</v>
      </c>
      <c r="E34" s="346">
        <f>C34</f>
        <v>3000</v>
      </c>
      <c r="F34" s="503" t="s">
        <v>12</v>
      </c>
      <c r="G34" s="505" t="s">
        <v>13</v>
      </c>
      <c r="H34" s="352" t="s">
        <v>524</v>
      </c>
      <c r="I34" s="353"/>
      <c r="J34" s="352" t="s">
        <v>524</v>
      </c>
      <c r="K34" s="353"/>
      <c r="L34" s="354" t="s">
        <v>917</v>
      </c>
      <c r="M34" s="482" t="s">
        <v>23</v>
      </c>
      <c r="N34" s="483"/>
      <c r="O34" s="73" t="s">
        <v>525</v>
      </c>
      <c r="P34" s="73" t="s">
        <v>506</v>
      </c>
    </row>
    <row r="35" spans="1:16" x14ac:dyDescent="0.4">
      <c r="A35" s="423"/>
      <c r="B35" s="438"/>
      <c r="C35" s="347"/>
      <c r="D35" s="504"/>
      <c r="E35" s="347"/>
      <c r="F35" s="504"/>
      <c r="G35" s="497"/>
      <c r="H35" s="70">
        <f>E34</f>
        <v>3000</v>
      </c>
      <c r="I35" s="71" t="s">
        <v>12</v>
      </c>
      <c r="J35" s="70">
        <f>H35</f>
        <v>3000</v>
      </c>
      <c r="K35" s="71" t="s">
        <v>12</v>
      </c>
      <c r="L35" s="355"/>
      <c r="M35" s="72" t="s">
        <v>14</v>
      </c>
      <c r="N35" s="72" t="s">
        <v>208</v>
      </c>
      <c r="O35" s="72" t="s">
        <v>181</v>
      </c>
      <c r="P35" s="72" t="s">
        <v>207</v>
      </c>
    </row>
    <row r="36" spans="1:16" ht="21" customHeight="1" x14ac:dyDescent="0.4">
      <c r="A36" s="422" t="s">
        <v>147</v>
      </c>
      <c r="B36" s="449" t="s">
        <v>526</v>
      </c>
      <c r="C36" s="346">
        <v>1547</v>
      </c>
      <c r="D36" s="503" t="s">
        <v>12</v>
      </c>
      <c r="E36" s="346">
        <f>C36</f>
        <v>1547</v>
      </c>
      <c r="F36" s="503" t="s">
        <v>12</v>
      </c>
      <c r="G36" s="505" t="s">
        <v>13</v>
      </c>
      <c r="H36" s="352" t="s">
        <v>527</v>
      </c>
      <c r="I36" s="353"/>
      <c r="J36" s="352" t="s">
        <v>527</v>
      </c>
      <c r="K36" s="353"/>
      <c r="L36" s="354" t="s">
        <v>476</v>
      </c>
      <c r="M36" s="482" t="s">
        <v>23</v>
      </c>
      <c r="N36" s="483"/>
      <c r="O36" s="69" t="s">
        <v>528</v>
      </c>
      <c r="P36" s="69" t="s">
        <v>506</v>
      </c>
    </row>
    <row r="37" spans="1:16" x14ac:dyDescent="0.4">
      <c r="A37" s="423"/>
      <c r="B37" s="438"/>
      <c r="C37" s="347"/>
      <c r="D37" s="504"/>
      <c r="E37" s="347"/>
      <c r="F37" s="504"/>
      <c r="G37" s="497"/>
      <c r="H37" s="70">
        <f>E36</f>
        <v>1547</v>
      </c>
      <c r="I37" s="71" t="s">
        <v>12</v>
      </c>
      <c r="J37" s="70">
        <f>H37</f>
        <v>1547</v>
      </c>
      <c r="K37" s="71" t="s">
        <v>12</v>
      </c>
      <c r="L37" s="355"/>
      <c r="M37" s="72" t="s">
        <v>14</v>
      </c>
      <c r="N37" s="72" t="s">
        <v>178</v>
      </c>
      <c r="O37" s="72" t="s">
        <v>181</v>
      </c>
      <c r="P37" s="72" t="s">
        <v>207</v>
      </c>
    </row>
    <row r="38" spans="1:16" ht="21" customHeight="1" x14ac:dyDescent="0.4">
      <c r="A38" s="422" t="s">
        <v>529</v>
      </c>
      <c r="B38" s="449" t="s">
        <v>530</v>
      </c>
      <c r="C38" s="346">
        <v>620.6</v>
      </c>
      <c r="D38" s="503" t="s">
        <v>12</v>
      </c>
      <c r="E38" s="346">
        <f>C38</f>
        <v>620.6</v>
      </c>
      <c r="F38" s="503" t="s">
        <v>12</v>
      </c>
      <c r="G38" s="505" t="s">
        <v>13</v>
      </c>
      <c r="H38" s="352" t="s">
        <v>531</v>
      </c>
      <c r="I38" s="353"/>
      <c r="J38" s="352" t="s">
        <v>531</v>
      </c>
      <c r="K38" s="353"/>
      <c r="L38" s="354" t="s">
        <v>478</v>
      </c>
      <c r="M38" s="482" t="s">
        <v>23</v>
      </c>
      <c r="N38" s="483"/>
      <c r="O38" s="69" t="s">
        <v>532</v>
      </c>
      <c r="P38" s="69" t="s">
        <v>506</v>
      </c>
    </row>
    <row r="39" spans="1:16" x14ac:dyDescent="0.4">
      <c r="A39" s="423"/>
      <c r="B39" s="438"/>
      <c r="C39" s="347"/>
      <c r="D39" s="504"/>
      <c r="E39" s="347"/>
      <c r="F39" s="504"/>
      <c r="G39" s="497"/>
      <c r="H39" s="70">
        <f>E38</f>
        <v>620.6</v>
      </c>
      <c r="I39" s="71" t="s">
        <v>12</v>
      </c>
      <c r="J39" s="70">
        <f>H39</f>
        <v>620.6</v>
      </c>
      <c r="K39" s="71" t="s">
        <v>12</v>
      </c>
      <c r="L39" s="355"/>
      <c r="M39" s="72" t="s">
        <v>14</v>
      </c>
      <c r="N39" s="72" t="s">
        <v>529</v>
      </c>
      <c r="O39" s="72" t="s">
        <v>181</v>
      </c>
      <c r="P39" s="72" t="s">
        <v>207</v>
      </c>
    </row>
    <row r="40" spans="1:16" ht="21" customHeight="1" x14ac:dyDescent="0.4">
      <c r="A40" s="422" t="s">
        <v>185</v>
      </c>
      <c r="B40" s="519" t="s">
        <v>533</v>
      </c>
      <c r="C40" s="346">
        <v>12000</v>
      </c>
      <c r="D40" s="503" t="s">
        <v>12</v>
      </c>
      <c r="E40" s="346">
        <f>C40</f>
        <v>12000</v>
      </c>
      <c r="F40" s="503" t="s">
        <v>12</v>
      </c>
      <c r="G40" s="505" t="s">
        <v>13</v>
      </c>
      <c r="H40" s="352" t="s">
        <v>534</v>
      </c>
      <c r="I40" s="353"/>
      <c r="J40" s="352" t="s">
        <v>534</v>
      </c>
      <c r="K40" s="353"/>
      <c r="L40" s="354" t="s">
        <v>870</v>
      </c>
      <c r="M40" s="482" t="s">
        <v>23</v>
      </c>
      <c r="N40" s="483"/>
      <c r="O40" s="69" t="s">
        <v>535</v>
      </c>
      <c r="P40" s="69" t="s">
        <v>506</v>
      </c>
    </row>
    <row r="41" spans="1:16" ht="21.6" x14ac:dyDescent="0.4">
      <c r="A41" s="423"/>
      <c r="B41" s="520"/>
      <c r="C41" s="347"/>
      <c r="D41" s="504"/>
      <c r="E41" s="347"/>
      <c r="F41" s="504"/>
      <c r="G41" s="497"/>
      <c r="H41" s="70">
        <f>E40</f>
        <v>12000</v>
      </c>
      <c r="I41" s="83" t="s">
        <v>12</v>
      </c>
      <c r="J41" s="70">
        <f>E40</f>
        <v>12000</v>
      </c>
      <c r="K41" s="83" t="s">
        <v>12</v>
      </c>
      <c r="L41" s="355"/>
      <c r="M41" s="72" t="s">
        <v>14</v>
      </c>
      <c r="N41" s="72" t="s">
        <v>228</v>
      </c>
      <c r="O41" s="72" t="s">
        <v>181</v>
      </c>
      <c r="P41" s="72" t="s">
        <v>207</v>
      </c>
    </row>
    <row r="42" spans="1:16" ht="21" customHeight="1" x14ac:dyDescent="0.4">
      <c r="A42" s="514" t="s">
        <v>163</v>
      </c>
      <c r="B42" s="496" t="s">
        <v>533</v>
      </c>
      <c r="C42" s="515">
        <v>16000</v>
      </c>
      <c r="D42" s="516" t="s">
        <v>12</v>
      </c>
      <c r="E42" s="515">
        <f>C42</f>
        <v>16000</v>
      </c>
      <c r="F42" s="516" t="s">
        <v>12</v>
      </c>
      <c r="G42" s="517" t="s">
        <v>13</v>
      </c>
      <c r="H42" s="363" t="s">
        <v>536</v>
      </c>
      <c r="I42" s="363"/>
      <c r="J42" s="363" t="s">
        <v>536</v>
      </c>
      <c r="K42" s="363"/>
      <c r="L42" s="354" t="s">
        <v>870</v>
      </c>
      <c r="M42" s="518" t="s">
        <v>23</v>
      </c>
      <c r="N42" s="518"/>
      <c r="O42" s="73" t="s">
        <v>537</v>
      </c>
      <c r="P42" s="73" t="s">
        <v>506</v>
      </c>
    </row>
    <row r="43" spans="1:16" ht="24.6" customHeight="1" x14ac:dyDescent="0.4">
      <c r="A43" s="423"/>
      <c r="B43" s="438"/>
      <c r="C43" s="347"/>
      <c r="D43" s="504"/>
      <c r="E43" s="347"/>
      <c r="F43" s="504"/>
      <c r="G43" s="497"/>
      <c r="H43" s="74">
        <v>16000</v>
      </c>
      <c r="I43" s="74" t="s">
        <v>12</v>
      </c>
      <c r="J43" s="74">
        <v>16000</v>
      </c>
      <c r="K43" s="74" t="s">
        <v>12</v>
      </c>
      <c r="L43" s="355"/>
      <c r="M43" s="72" t="s">
        <v>14</v>
      </c>
      <c r="N43" s="75" t="s">
        <v>228</v>
      </c>
      <c r="O43" s="72" t="s">
        <v>181</v>
      </c>
      <c r="P43" s="72" t="s">
        <v>207</v>
      </c>
    </row>
    <row r="44" spans="1:16" ht="21" customHeight="1" x14ac:dyDescent="0.4">
      <c r="A44" s="422" t="s">
        <v>217</v>
      </c>
      <c r="B44" s="449" t="s">
        <v>538</v>
      </c>
      <c r="C44" s="346">
        <v>1798</v>
      </c>
      <c r="D44" s="503" t="s">
        <v>12</v>
      </c>
      <c r="E44" s="346">
        <f>C44</f>
        <v>1798</v>
      </c>
      <c r="F44" s="503" t="s">
        <v>12</v>
      </c>
      <c r="G44" s="505" t="s">
        <v>13</v>
      </c>
      <c r="H44" s="352" t="s">
        <v>504</v>
      </c>
      <c r="I44" s="353"/>
      <c r="J44" s="352" t="s">
        <v>504</v>
      </c>
      <c r="K44" s="353"/>
      <c r="L44" s="354" t="s">
        <v>483</v>
      </c>
      <c r="M44" s="482" t="s">
        <v>23</v>
      </c>
      <c r="N44" s="483"/>
      <c r="O44" s="69" t="s">
        <v>539</v>
      </c>
      <c r="P44" s="69" t="s">
        <v>506</v>
      </c>
    </row>
    <row r="45" spans="1:16" x14ac:dyDescent="0.4">
      <c r="A45" s="423"/>
      <c r="B45" s="438"/>
      <c r="C45" s="347"/>
      <c r="D45" s="504"/>
      <c r="E45" s="347"/>
      <c r="F45" s="504"/>
      <c r="G45" s="497"/>
      <c r="H45" s="70">
        <f>E44</f>
        <v>1798</v>
      </c>
      <c r="I45" s="71" t="s">
        <v>12</v>
      </c>
      <c r="J45" s="70">
        <f>H45</f>
        <v>1798</v>
      </c>
      <c r="K45" s="71" t="s">
        <v>12</v>
      </c>
      <c r="L45" s="355"/>
      <c r="M45" s="72" t="s">
        <v>14</v>
      </c>
      <c r="N45" s="72" t="s">
        <v>166</v>
      </c>
      <c r="O45" s="72" t="s">
        <v>181</v>
      </c>
      <c r="P45" s="72" t="s">
        <v>207</v>
      </c>
    </row>
    <row r="46" spans="1:16" ht="21" customHeight="1" x14ac:dyDescent="0.4">
      <c r="A46" s="422" t="s">
        <v>540</v>
      </c>
      <c r="B46" s="449" t="s">
        <v>541</v>
      </c>
      <c r="C46" s="346">
        <v>4494.9799999999996</v>
      </c>
      <c r="D46" s="503" t="s">
        <v>12</v>
      </c>
      <c r="E46" s="346">
        <f>C46</f>
        <v>4494.9799999999996</v>
      </c>
      <c r="F46" s="503" t="s">
        <v>12</v>
      </c>
      <c r="G46" s="505" t="s">
        <v>13</v>
      </c>
      <c r="H46" s="352" t="s">
        <v>504</v>
      </c>
      <c r="I46" s="353"/>
      <c r="J46" s="352" t="s">
        <v>504</v>
      </c>
      <c r="K46" s="353"/>
      <c r="L46" s="354" t="s">
        <v>486</v>
      </c>
      <c r="M46" s="482" t="s">
        <v>23</v>
      </c>
      <c r="N46" s="483"/>
      <c r="O46" s="69" t="s">
        <v>542</v>
      </c>
      <c r="P46" s="69" t="s">
        <v>506</v>
      </c>
    </row>
    <row r="47" spans="1:16" x14ac:dyDescent="0.4">
      <c r="A47" s="423"/>
      <c r="B47" s="438"/>
      <c r="C47" s="347"/>
      <c r="D47" s="504"/>
      <c r="E47" s="347"/>
      <c r="F47" s="504"/>
      <c r="G47" s="497"/>
      <c r="H47" s="70">
        <f>E46</f>
        <v>4494.9799999999996</v>
      </c>
      <c r="I47" s="71" t="s">
        <v>12</v>
      </c>
      <c r="J47" s="70">
        <f>H47</f>
        <v>4494.9799999999996</v>
      </c>
      <c r="K47" s="71" t="s">
        <v>12</v>
      </c>
      <c r="L47" s="355"/>
      <c r="M47" s="72" t="s">
        <v>14</v>
      </c>
      <c r="N47" s="72" t="s">
        <v>543</v>
      </c>
      <c r="O47" s="72" t="s">
        <v>181</v>
      </c>
      <c r="P47" s="72" t="s">
        <v>207</v>
      </c>
    </row>
    <row r="48" spans="1:16" ht="21" customHeight="1" x14ac:dyDescent="0.4">
      <c r="A48" s="422" t="s">
        <v>544</v>
      </c>
      <c r="B48" s="449" t="s">
        <v>545</v>
      </c>
      <c r="C48" s="346">
        <v>7000</v>
      </c>
      <c r="D48" s="503" t="s">
        <v>12</v>
      </c>
      <c r="E48" s="346">
        <v>7000</v>
      </c>
      <c r="F48" s="503" t="s">
        <v>12</v>
      </c>
      <c r="G48" s="505" t="s">
        <v>13</v>
      </c>
      <c r="H48" s="352" t="s">
        <v>546</v>
      </c>
      <c r="I48" s="353"/>
      <c r="J48" s="352" t="s">
        <v>546</v>
      </c>
      <c r="K48" s="353"/>
      <c r="L48" s="354" t="s">
        <v>917</v>
      </c>
      <c r="M48" s="482" t="s">
        <v>23</v>
      </c>
      <c r="N48" s="483"/>
      <c r="O48" s="69" t="s">
        <v>547</v>
      </c>
      <c r="P48" s="69" t="s">
        <v>506</v>
      </c>
    </row>
    <row r="49" spans="1:16" x14ac:dyDescent="0.4">
      <c r="A49" s="423"/>
      <c r="B49" s="438"/>
      <c r="C49" s="347"/>
      <c r="D49" s="504"/>
      <c r="E49" s="347"/>
      <c r="F49" s="504"/>
      <c r="G49" s="497"/>
      <c r="H49" s="70">
        <f>E48</f>
        <v>7000</v>
      </c>
      <c r="I49" s="71" t="s">
        <v>12</v>
      </c>
      <c r="J49" s="70">
        <f>E48</f>
        <v>7000</v>
      </c>
      <c r="K49" s="71" t="s">
        <v>12</v>
      </c>
      <c r="L49" s="355"/>
      <c r="M49" s="72" t="s">
        <v>14</v>
      </c>
      <c r="N49" s="72" t="s">
        <v>548</v>
      </c>
      <c r="O49" s="72" t="s">
        <v>181</v>
      </c>
      <c r="P49" s="72" t="s">
        <v>207</v>
      </c>
    </row>
    <row r="50" spans="1:16" ht="21" customHeight="1" x14ac:dyDescent="0.4">
      <c r="A50" s="422" t="s">
        <v>228</v>
      </c>
      <c r="B50" s="342" t="s">
        <v>337</v>
      </c>
      <c r="C50" s="346">
        <v>23332.73</v>
      </c>
      <c r="D50" s="344" t="s">
        <v>12</v>
      </c>
      <c r="E50" s="346">
        <v>23332.73</v>
      </c>
      <c r="F50" s="348" t="s">
        <v>12</v>
      </c>
      <c r="G50" s="350" t="s">
        <v>13</v>
      </c>
      <c r="H50" s="360" t="s">
        <v>336</v>
      </c>
      <c r="I50" s="361"/>
      <c r="J50" s="360" t="s">
        <v>336</v>
      </c>
      <c r="K50" s="361"/>
      <c r="L50" s="354" t="s">
        <v>492</v>
      </c>
      <c r="M50" s="338" t="s">
        <v>300</v>
      </c>
      <c r="N50" s="339"/>
      <c r="O50" s="15">
        <v>1</v>
      </c>
      <c r="P50" s="15">
        <v>2568</v>
      </c>
    </row>
    <row r="51" spans="1:16" x14ac:dyDescent="0.4">
      <c r="A51" s="423"/>
      <c r="B51" s="343"/>
      <c r="C51" s="347"/>
      <c r="D51" s="345"/>
      <c r="E51" s="347"/>
      <c r="F51" s="349"/>
      <c r="G51" s="351"/>
      <c r="H51" s="76">
        <f>E50</f>
        <v>23332.73</v>
      </c>
      <c r="I51" s="21" t="s">
        <v>12</v>
      </c>
      <c r="J51" s="76">
        <f>H51</f>
        <v>23332.73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5">
        <v>2568</v>
      </c>
    </row>
    <row r="52" spans="1:16" ht="21" customHeight="1" x14ac:dyDescent="0.4">
      <c r="A52" s="422" t="s">
        <v>301</v>
      </c>
      <c r="B52" s="364" t="s">
        <v>337</v>
      </c>
      <c r="C52" s="346">
        <v>18437.54</v>
      </c>
      <c r="D52" s="344" t="s">
        <v>12</v>
      </c>
      <c r="E52" s="346">
        <f>C52</f>
        <v>18437.54</v>
      </c>
      <c r="F52" s="348" t="s">
        <v>12</v>
      </c>
      <c r="G52" s="350" t="s">
        <v>13</v>
      </c>
      <c r="H52" s="360" t="s">
        <v>338</v>
      </c>
      <c r="I52" s="361"/>
      <c r="J52" s="360" t="s">
        <v>338</v>
      </c>
      <c r="K52" s="361"/>
      <c r="L52" s="354" t="s">
        <v>496</v>
      </c>
      <c r="M52" s="338" t="s">
        <v>300</v>
      </c>
      <c r="N52" s="339"/>
      <c r="O52" s="15">
        <v>2</v>
      </c>
      <c r="P52" s="15">
        <v>2568</v>
      </c>
    </row>
    <row r="53" spans="1:16" x14ac:dyDescent="0.4">
      <c r="A53" s="423"/>
      <c r="B53" s="343"/>
      <c r="C53" s="347"/>
      <c r="D53" s="345"/>
      <c r="E53" s="347"/>
      <c r="F53" s="349"/>
      <c r="G53" s="351"/>
      <c r="H53" s="76">
        <f>E52</f>
        <v>18437.54</v>
      </c>
      <c r="I53" s="21" t="s">
        <v>12</v>
      </c>
      <c r="J53" s="76">
        <f>H53</f>
        <v>18437.54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5">
        <v>2568</v>
      </c>
    </row>
    <row r="54" spans="1:16" ht="21" customHeight="1" x14ac:dyDescent="0.4">
      <c r="A54" s="422" t="s">
        <v>166</v>
      </c>
      <c r="B54" s="342" t="s">
        <v>337</v>
      </c>
      <c r="C54" s="346">
        <v>16311.34</v>
      </c>
      <c r="D54" s="344" t="s">
        <v>12</v>
      </c>
      <c r="E54" s="346">
        <f>C54</f>
        <v>16311.34</v>
      </c>
      <c r="F54" s="348" t="s">
        <v>12</v>
      </c>
      <c r="G54" s="350" t="s">
        <v>13</v>
      </c>
      <c r="H54" s="360" t="s">
        <v>341</v>
      </c>
      <c r="I54" s="361"/>
      <c r="J54" s="360" t="s">
        <v>341</v>
      </c>
      <c r="K54" s="361"/>
      <c r="L54" s="354" t="s">
        <v>497</v>
      </c>
      <c r="M54" s="338" t="s">
        <v>300</v>
      </c>
      <c r="N54" s="339"/>
      <c r="O54" s="15">
        <v>4</v>
      </c>
      <c r="P54" s="15">
        <v>2568</v>
      </c>
    </row>
    <row r="55" spans="1:16" x14ac:dyDescent="0.4">
      <c r="A55" s="423"/>
      <c r="B55" s="343"/>
      <c r="C55" s="347"/>
      <c r="D55" s="345"/>
      <c r="E55" s="347"/>
      <c r="F55" s="349"/>
      <c r="G55" s="351"/>
      <c r="H55" s="76">
        <f>E54</f>
        <v>16311.34</v>
      </c>
      <c r="I55" s="21" t="s">
        <v>12</v>
      </c>
      <c r="J55" s="76">
        <f>E54</f>
        <v>16311.34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5">
        <v>2568</v>
      </c>
    </row>
    <row r="56" spans="1:16" ht="21" customHeight="1" x14ac:dyDescent="0.4">
      <c r="A56" s="422" t="s">
        <v>543</v>
      </c>
      <c r="B56" s="342" t="s">
        <v>342</v>
      </c>
      <c r="C56" s="346">
        <v>16390.91</v>
      </c>
      <c r="D56" s="344" t="s">
        <v>12</v>
      </c>
      <c r="E56" s="346">
        <f>C56</f>
        <v>16390.91</v>
      </c>
      <c r="F56" s="348" t="s">
        <v>12</v>
      </c>
      <c r="G56" s="350" t="s">
        <v>13</v>
      </c>
      <c r="H56" s="360" t="s">
        <v>343</v>
      </c>
      <c r="I56" s="361"/>
      <c r="J56" s="360" t="s">
        <v>343</v>
      </c>
      <c r="K56" s="361"/>
      <c r="L56" s="354" t="s">
        <v>501</v>
      </c>
      <c r="M56" s="338" t="s">
        <v>300</v>
      </c>
      <c r="N56" s="339"/>
      <c r="O56" s="15">
        <v>5</v>
      </c>
      <c r="P56" s="15">
        <v>2568</v>
      </c>
    </row>
    <row r="57" spans="1:16" x14ac:dyDescent="0.4">
      <c r="A57" s="423"/>
      <c r="B57" s="343"/>
      <c r="C57" s="347"/>
      <c r="D57" s="345"/>
      <c r="E57" s="347"/>
      <c r="F57" s="349"/>
      <c r="G57" s="351"/>
      <c r="H57" s="76">
        <f>E56</f>
        <v>16390.91</v>
      </c>
      <c r="I57" s="21" t="s">
        <v>12</v>
      </c>
      <c r="J57" s="76">
        <f>H57</f>
        <v>16390.91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5">
        <v>2568</v>
      </c>
    </row>
    <row r="58" spans="1:16" ht="21" customHeight="1" x14ac:dyDescent="0.4">
      <c r="A58" s="422" t="s">
        <v>306</v>
      </c>
      <c r="B58" s="487" t="s">
        <v>344</v>
      </c>
      <c r="C58" s="346">
        <v>15913.5</v>
      </c>
      <c r="D58" s="344" t="s">
        <v>12</v>
      </c>
      <c r="E58" s="346">
        <f>C58</f>
        <v>15913.5</v>
      </c>
      <c r="F58" s="348" t="s">
        <v>12</v>
      </c>
      <c r="G58" s="350" t="s">
        <v>13</v>
      </c>
      <c r="H58" s="360" t="s">
        <v>345</v>
      </c>
      <c r="I58" s="361"/>
      <c r="J58" s="360" t="s">
        <v>345</v>
      </c>
      <c r="K58" s="361"/>
      <c r="L58" s="354" t="s">
        <v>564</v>
      </c>
      <c r="M58" s="338" t="s">
        <v>300</v>
      </c>
      <c r="N58" s="339"/>
      <c r="O58" s="15">
        <v>6</v>
      </c>
      <c r="P58" s="15">
        <v>2568</v>
      </c>
    </row>
    <row r="59" spans="1:16" x14ac:dyDescent="0.4">
      <c r="A59" s="423"/>
      <c r="B59" s="488"/>
      <c r="C59" s="347"/>
      <c r="D59" s="345"/>
      <c r="E59" s="347"/>
      <c r="F59" s="349"/>
      <c r="G59" s="351"/>
      <c r="H59" s="76">
        <f>E58</f>
        <v>15913.5</v>
      </c>
      <c r="I59" s="21" t="s">
        <v>12</v>
      </c>
      <c r="J59" s="76">
        <f>H59</f>
        <v>15913.5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5">
        <v>2568</v>
      </c>
    </row>
    <row r="60" spans="1:16" ht="21" customHeight="1" x14ac:dyDescent="0.4">
      <c r="A60" s="374">
        <v>27</v>
      </c>
      <c r="B60" s="342" t="s">
        <v>340</v>
      </c>
      <c r="C60" s="346">
        <v>18540</v>
      </c>
      <c r="D60" s="344" t="s">
        <v>12</v>
      </c>
      <c r="E60" s="346">
        <f>C60</f>
        <v>18540</v>
      </c>
      <c r="F60" s="348" t="s">
        <v>12</v>
      </c>
      <c r="G60" s="350" t="s">
        <v>13</v>
      </c>
      <c r="H60" s="360" t="s">
        <v>346</v>
      </c>
      <c r="I60" s="361"/>
      <c r="J60" s="360" t="s">
        <v>346</v>
      </c>
      <c r="K60" s="361"/>
      <c r="L60" s="354" t="s">
        <v>565</v>
      </c>
      <c r="M60" s="338" t="s">
        <v>300</v>
      </c>
      <c r="N60" s="339"/>
      <c r="O60" s="15">
        <v>7</v>
      </c>
      <c r="P60" s="17">
        <v>2568</v>
      </c>
    </row>
    <row r="61" spans="1:16" x14ac:dyDescent="0.4">
      <c r="A61" s="375"/>
      <c r="B61" s="343"/>
      <c r="C61" s="347"/>
      <c r="D61" s="345"/>
      <c r="E61" s="347"/>
      <c r="F61" s="349"/>
      <c r="G61" s="351"/>
      <c r="H61" s="76">
        <f>E60</f>
        <v>18540</v>
      </c>
      <c r="I61" s="21" t="s">
        <v>12</v>
      </c>
      <c r="J61" s="76">
        <f>H61</f>
        <v>18540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2568</v>
      </c>
    </row>
    <row r="62" spans="1:16" ht="21" customHeight="1" x14ac:dyDescent="0.4">
      <c r="A62" s="374">
        <v>28</v>
      </c>
      <c r="B62" s="342" t="s">
        <v>347</v>
      </c>
      <c r="C62" s="346">
        <v>15450</v>
      </c>
      <c r="D62" s="344" t="s">
        <v>12</v>
      </c>
      <c r="E62" s="346">
        <v>15450</v>
      </c>
      <c r="F62" s="348" t="s">
        <v>12</v>
      </c>
      <c r="G62" s="350" t="s">
        <v>13</v>
      </c>
      <c r="H62" s="360" t="s">
        <v>348</v>
      </c>
      <c r="I62" s="361"/>
      <c r="J62" s="360" t="s">
        <v>348</v>
      </c>
      <c r="K62" s="361"/>
      <c r="L62" s="354" t="s">
        <v>566</v>
      </c>
      <c r="M62" s="338" t="s">
        <v>300</v>
      </c>
      <c r="N62" s="339"/>
      <c r="O62" s="15">
        <v>8</v>
      </c>
      <c r="P62" s="17">
        <v>2568</v>
      </c>
    </row>
    <row r="63" spans="1:16" x14ac:dyDescent="0.4">
      <c r="A63" s="375"/>
      <c r="B63" s="343"/>
      <c r="C63" s="347"/>
      <c r="D63" s="345"/>
      <c r="E63" s="347"/>
      <c r="F63" s="349"/>
      <c r="G63" s="351"/>
      <c r="H63" s="76">
        <f>E62</f>
        <v>15450</v>
      </c>
      <c r="I63" s="21" t="s">
        <v>12</v>
      </c>
      <c r="J63" s="76">
        <f>H63</f>
        <v>15450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2568</v>
      </c>
    </row>
    <row r="64" spans="1:16" ht="21" customHeight="1" x14ac:dyDescent="0.4">
      <c r="A64" s="374">
        <v>29</v>
      </c>
      <c r="B64" s="342" t="s">
        <v>349</v>
      </c>
      <c r="C64" s="346">
        <v>15225</v>
      </c>
      <c r="D64" s="344" t="s">
        <v>12</v>
      </c>
      <c r="E64" s="346">
        <f>C64</f>
        <v>15225</v>
      </c>
      <c r="F64" s="348" t="s">
        <v>12</v>
      </c>
      <c r="G64" s="350" t="s">
        <v>13</v>
      </c>
      <c r="H64" s="360" t="s">
        <v>350</v>
      </c>
      <c r="I64" s="361"/>
      <c r="J64" s="360" t="s">
        <v>350</v>
      </c>
      <c r="K64" s="361"/>
      <c r="L64" s="354" t="s">
        <v>567</v>
      </c>
      <c r="M64" s="338" t="s">
        <v>300</v>
      </c>
      <c r="N64" s="339"/>
      <c r="O64" s="15">
        <v>9</v>
      </c>
      <c r="P64" s="17">
        <v>2568</v>
      </c>
    </row>
    <row r="65" spans="1:20" x14ac:dyDescent="0.4">
      <c r="A65" s="375"/>
      <c r="B65" s="343"/>
      <c r="C65" s="347"/>
      <c r="D65" s="345"/>
      <c r="E65" s="347"/>
      <c r="F65" s="349"/>
      <c r="G65" s="351"/>
      <c r="H65" s="76">
        <f>E64</f>
        <v>15225</v>
      </c>
      <c r="I65" s="21" t="s">
        <v>12</v>
      </c>
      <c r="J65" s="76">
        <f>H65</f>
        <v>15225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2568</v>
      </c>
    </row>
    <row r="66" spans="1:20" ht="21" customHeight="1" x14ac:dyDescent="0.4">
      <c r="A66" s="374">
        <v>30</v>
      </c>
      <c r="B66" s="342" t="s">
        <v>549</v>
      </c>
      <c r="C66" s="346">
        <v>10451.700000000001</v>
      </c>
      <c r="D66" s="344" t="s">
        <v>12</v>
      </c>
      <c r="E66" s="346">
        <f>C66</f>
        <v>10451.700000000001</v>
      </c>
      <c r="F66" s="348" t="s">
        <v>12</v>
      </c>
      <c r="G66" s="350" t="s">
        <v>13</v>
      </c>
      <c r="H66" s="360" t="s">
        <v>353</v>
      </c>
      <c r="I66" s="361"/>
      <c r="J66" s="360" t="s">
        <v>353</v>
      </c>
      <c r="K66" s="361"/>
      <c r="L66" s="354" t="s">
        <v>568</v>
      </c>
      <c r="M66" s="338" t="s">
        <v>300</v>
      </c>
      <c r="N66" s="339"/>
      <c r="O66" s="15">
        <v>11</v>
      </c>
      <c r="P66" s="17">
        <v>2568</v>
      </c>
    </row>
    <row r="67" spans="1:20" x14ac:dyDescent="0.4">
      <c r="A67" s="375"/>
      <c r="B67" s="343"/>
      <c r="C67" s="347"/>
      <c r="D67" s="345"/>
      <c r="E67" s="347"/>
      <c r="F67" s="349"/>
      <c r="G67" s="351"/>
      <c r="H67" s="76">
        <f>E66</f>
        <v>10451.700000000001</v>
      </c>
      <c r="I67" s="21" t="s">
        <v>12</v>
      </c>
      <c r="J67" s="76">
        <f>H67</f>
        <v>10451.700000000001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2568</v>
      </c>
    </row>
    <row r="68" spans="1:20" ht="21" customHeight="1" x14ac:dyDescent="0.4">
      <c r="A68" s="374">
        <v>31</v>
      </c>
      <c r="B68" s="342" t="s">
        <v>549</v>
      </c>
      <c r="C68" s="346">
        <v>18000</v>
      </c>
      <c r="D68" s="344" t="s">
        <v>12</v>
      </c>
      <c r="E68" s="346">
        <f>C68</f>
        <v>18000</v>
      </c>
      <c r="F68" s="348" t="s">
        <v>12</v>
      </c>
      <c r="G68" s="350" t="s">
        <v>13</v>
      </c>
      <c r="H68" s="360" t="s">
        <v>550</v>
      </c>
      <c r="I68" s="361"/>
      <c r="J68" s="360" t="s">
        <v>550</v>
      </c>
      <c r="K68" s="361"/>
      <c r="L68" s="354" t="s">
        <v>569</v>
      </c>
      <c r="M68" s="338" t="s">
        <v>300</v>
      </c>
      <c r="N68" s="339"/>
      <c r="O68" s="15">
        <v>27</v>
      </c>
      <c r="P68" s="17">
        <v>2568</v>
      </c>
    </row>
    <row r="69" spans="1:20" x14ac:dyDescent="0.4">
      <c r="A69" s="375"/>
      <c r="B69" s="343"/>
      <c r="C69" s="347"/>
      <c r="D69" s="345"/>
      <c r="E69" s="347"/>
      <c r="F69" s="349"/>
      <c r="G69" s="351"/>
      <c r="H69" s="76">
        <f>E68</f>
        <v>18000</v>
      </c>
      <c r="I69" s="21" t="s">
        <v>12</v>
      </c>
      <c r="J69" s="76">
        <f>H69</f>
        <v>18000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2568</v>
      </c>
    </row>
    <row r="70" spans="1:20" ht="21" customHeight="1" x14ac:dyDescent="0.4">
      <c r="A70" s="374">
        <v>32</v>
      </c>
      <c r="B70" s="342" t="s">
        <v>351</v>
      </c>
      <c r="C70" s="346">
        <v>18260.650000000001</v>
      </c>
      <c r="D70" s="344" t="s">
        <v>12</v>
      </c>
      <c r="E70" s="346">
        <f>C70</f>
        <v>18260.650000000001</v>
      </c>
      <c r="F70" s="348" t="s">
        <v>12</v>
      </c>
      <c r="G70" s="350" t="s">
        <v>13</v>
      </c>
      <c r="H70" s="360" t="s">
        <v>355</v>
      </c>
      <c r="I70" s="361"/>
      <c r="J70" s="360" t="s">
        <v>355</v>
      </c>
      <c r="K70" s="361"/>
      <c r="L70" s="354" t="s">
        <v>570</v>
      </c>
      <c r="M70" s="338" t="s">
        <v>300</v>
      </c>
      <c r="N70" s="339"/>
      <c r="O70" s="15">
        <v>13</v>
      </c>
      <c r="P70" s="17">
        <v>2568</v>
      </c>
    </row>
    <row r="71" spans="1:20" x14ac:dyDescent="0.4">
      <c r="A71" s="375"/>
      <c r="B71" s="343"/>
      <c r="C71" s="347"/>
      <c r="D71" s="345"/>
      <c r="E71" s="347"/>
      <c r="F71" s="349"/>
      <c r="G71" s="351"/>
      <c r="H71" s="76">
        <f>E70</f>
        <v>18260.650000000001</v>
      </c>
      <c r="I71" s="21" t="s">
        <v>12</v>
      </c>
      <c r="J71" s="76">
        <f>H71</f>
        <v>18260.650000000001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2568</v>
      </c>
    </row>
    <row r="72" spans="1:20" ht="21" customHeight="1" x14ac:dyDescent="0.4">
      <c r="A72" s="374">
        <v>33</v>
      </c>
      <c r="B72" s="342" t="s">
        <v>356</v>
      </c>
      <c r="C72" s="346">
        <v>18172.86</v>
      </c>
      <c r="D72" s="344" t="s">
        <v>12</v>
      </c>
      <c r="E72" s="346">
        <f>C72</f>
        <v>18172.86</v>
      </c>
      <c r="F72" s="348" t="s">
        <v>12</v>
      </c>
      <c r="G72" s="350" t="s">
        <v>13</v>
      </c>
      <c r="H72" s="360" t="s">
        <v>357</v>
      </c>
      <c r="I72" s="361"/>
      <c r="J72" s="360" t="s">
        <v>357</v>
      </c>
      <c r="K72" s="361"/>
      <c r="L72" s="354" t="s">
        <v>571</v>
      </c>
      <c r="M72" s="338" t="s">
        <v>300</v>
      </c>
      <c r="N72" s="339"/>
      <c r="O72" s="15">
        <v>14</v>
      </c>
      <c r="P72" s="17">
        <v>2568</v>
      </c>
    </row>
    <row r="73" spans="1:20" x14ac:dyDescent="0.4">
      <c r="A73" s="375"/>
      <c r="B73" s="343"/>
      <c r="C73" s="347"/>
      <c r="D73" s="345"/>
      <c r="E73" s="347"/>
      <c r="F73" s="349"/>
      <c r="G73" s="351"/>
      <c r="H73" s="76">
        <f>E72</f>
        <v>18172.86</v>
      </c>
      <c r="I73" s="21" t="s">
        <v>12</v>
      </c>
      <c r="J73" s="76">
        <f>H73</f>
        <v>18172.86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2568</v>
      </c>
    </row>
    <row r="74" spans="1:20" ht="21" customHeight="1" x14ac:dyDescent="0.4">
      <c r="A74" s="374">
        <v>34</v>
      </c>
      <c r="B74" s="342" t="s">
        <v>551</v>
      </c>
      <c r="C74" s="346">
        <v>17212.580000000002</v>
      </c>
      <c r="D74" s="344" t="s">
        <v>12</v>
      </c>
      <c r="E74" s="346">
        <f>C74</f>
        <v>17212.580000000002</v>
      </c>
      <c r="F74" s="348" t="s">
        <v>12</v>
      </c>
      <c r="G74" s="350" t="s">
        <v>13</v>
      </c>
      <c r="H74" s="360" t="s">
        <v>358</v>
      </c>
      <c r="I74" s="361"/>
      <c r="J74" s="360" t="s">
        <v>358</v>
      </c>
      <c r="K74" s="361"/>
      <c r="L74" s="354" t="s">
        <v>572</v>
      </c>
      <c r="M74" s="338" t="s">
        <v>300</v>
      </c>
      <c r="N74" s="339"/>
      <c r="O74" s="15">
        <v>15</v>
      </c>
      <c r="P74" s="17">
        <v>2568</v>
      </c>
    </row>
    <row r="75" spans="1:20" x14ac:dyDescent="0.4">
      <c r="A75" s="375"/>
      <c r="B75" s="343"/>
      <c r="C75" s="347"/>
      <c r="D75" s="345"/>
      <c r="E75" s="347"/>
      <c r="F75" s="349"/>
      <c r="G75" s="351"/>
      <c r="H75" s="76">
        <f>E74</f>
        <v>17212.580000000002</v>
      </c>
      <c r="I75" s="21" t="s">
        <v>12</v>
      </c>
      <c r="J75" s="76">
        <f>H75</f>
        <v>17212.580000000002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2568</v>
      </c>
    </row>
    <row r="76" spans="1:20" ht="21" customHeight="1" x14ac:dyDescent="0.4">
      <c r="A76" s="374">
        <v>35</v>
      </c>
      <c r="B76" s="342" t="s">
        <v>351</v>
      </c>
      <c r="C76" s="346">
        <v>15375</v>
      </c>
      <c r="D76" s="344" t="s">
        <v>12</v>
      </c>
      <c r="E76" s="346">
        <f>C76</f>
        <v>15375</v>
      </c>
      <c r="F76" s="348" t="s">
        <v>12</v>
      </c>
      <c r="G76" s="350" t="s">
        <v>13</v>
      </c>
      <c r="H76" s="360" t="s">
        <v>359</v>
      </c>
      <c r="I76" s="361"/>
      <c r="J76" s="360" t="s">
        <v>359</v>
      </c>
      <c r="K76" s="361"/>
      <c r="L76" s="354" t="s">
        <v>573</v>
      </c>
      <c r="M76" s="338" t="s">
        <v>300</v>
      </c>
      <c r="N76" s="339"/>
      <c r="O76" s="15">
        <v>16</v>
      </c>
      <c r="P76" s="17">
        <v>2568</v>
      </c>
    </row>
    <row r="77" spans="1:20" x14ac:dyDescent="0.4">
      <c r="A77" s="375"/>
      <c r="B77" s="343"/>
      <c r="C77" s="347"/>
      <c r="D77" s="345"/>
      <c r="E77" s="347"/>
      <c r="F77" s="349"/>
      <c r="G77" s="351"/>
      <c r="H77" s="76">
        <f>E76</f>
        <v>15375</v>
      </c>
      <c r="I77" s="21" t="s">
        <v>12</v>
      </c>
      <c r="J77" s="76">
        <f>H77</f>
        <v>15375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2568</v>
      </c>
    </row>
    <row r="78" spans="1:20" ht="21" customHeight="1" x14ac:dyDescent="0.4">
      <c r="A78" s="374">
        <v>36</v>
      </c>
      <c r="B78" s="342" t="s">
        <v>351</v>
      </c>
      <c r="C78" s="346">
        <v>15000</v>
      </c>
      <c r="D78" s="344" t="s">
        <v>12</v>
      </c>
      <c r="E78" s="346">
        <f>C78</f>
        <v>15000</v>
      </c>
      <c r="F78" s="348" t="s">
        <v>12</v>
      </c>
      <c r="G78" s="350" t="s">
        <v>13</v>
      </c>
      <c r="H78" s="352" t="s">
        <v>552</v>
      </c>
      <c r="I78" s="353"/>
      <c r="J78" s="352" t="s">
        <v>552</v>
      </c>
      <c r="K78" s="353"/>
      <c r="L78" s="354" t="s">
        <v>574</v>
      </c>
      <c r="M78" s="338" t="s">
        <v>300</v>
      </c>
      <c r="N78" s="339"/>
      <c r="O78" s="15">
        <v>25</v>
      </c>
      <c r="P78" s="17">
        <v>2568</v>
      </c>
      <c r="Q78" s="489"/>
      <c r="R78" s="489"/>
      <c r="S78" s="1"/>
      <c r="T78" s="243"/>
    </row>
    <row r="79" spans="1:20" x14ac:dyDescent="0.4">
      <c r="A79" s="375"/>
      <c r="B79" s="343"/>
      <c r="C79" s="347"/>
      <c r="D79" s="345"/>
      <c r="E79" s="347"/>
      <c r="F79" s="349"/>
      <c r="G79" s="351"/>
      <c r="H79" s="55">
        <f>E78</f>
        <v>15000</v>
      </c>
      <c r="I79" s="20" t="s">
        <v>12</v>
      </c>
      <c r="J79" s="55">
        <f>E78</f>
        <v>15000</v>
      </c>
      <c r="K79" s="20" t="s">
        <v>12</v>
      </c>
      <c r="L79" s="355"/>
      <c r="M79" s="15" t="s">
        <v>14</v>
      </c>
      <c r="N79" s="15">
        <v>1</v>
      </c>
      <c r="O79" s="15" t="s">
        <v>19</v>
      </c>
      <c r="P79" s="17">
        <v>2568</v>
      </c>
      <c r="Q79" s="1"/>
      <c r="R79" s="1"/>
      <c r="S79" s="1"/>
      <c r="T79" s="243"/>
    </row>
    <row r="80" spans="1:20" ht="21" customHeight="1" x14ac:dyDescent="0.4">
      <c r="A80" s="374">
        <v>37</v>
      </c>
      <c r="B80" s="342" t="s">
        <v>551</v>
      </c>
      <c r="C80" s="346">
        <v>15000</v>
      </c>
      <c r="D80" s="344" t="s">
        <v>12</v>
      </c>
      <c r="E80" s="346">
        <f>C80</f>
        <v>15000</v>
      </c>
      <c r="F80" s="348" t="s">
        <v>12</v>
      </c>
      <c r="G80" s="350" t="s">
        <v>13</v>
      </c>
      <c r="H80" s="352" t="s">
        <v>553</v>
      </c>
      <c r="I80" s="353"/>
      <c r="J80" s="352" t="s">
        <v>553</v>
      </c>
      <c r="K80" s="353"/>
      <c r="L80" s="354" t="s">
        <v>575</v>
      </c>
      <c r="M80" s="338" t="s">
        <v>300</v>
      </c>
      <c r="N80" s="339"/>
      <c r="O80" s="15">
        <v>28</v>
      </c>
      <c r="P80" s="17">
        <v>2568</v>
      </c>
      <c r="Q80" s="489"/>
      <c r="R80" s="489"/>
      <c r="S80" s="1"/>
      <c r="T80" s="243"/>
    </row>
    <row r="81" spans="1:16" x14ac:dyDescent="0.4">
      <c r="A81" s="375"/>
      <c r="B81" s="343"/>
      <c r="C81" s="347"/>
      <c r="D81" s="345"/>
      <c r="E81" s="347"/>
      <c r="F81" s="349"/>
      <c r="G81" s="351"/>
      <c r="H81" s="55">
        <f>E80</f>
        <v>15000</v>
      </c>
      <c r="I81" s="20" t="s">
        <v>12</v>
      </c>
      <c r="J81" s="55">
        <f>E80</f>
        <v>15000</v>
      </c>
      <c r="K81" s="20" t="s">
        <v>12</v>
      </c>
      <c r="L81" s="355"/>
      <c r="M81" s="15" t="s">
        <v>14</v>
      </c>
      <c r="N81" s="15">
        <v>1</v>
      </c>
      <c r="O81" s="15" t="s">
        <v>181</v>
      </c>
      <c r="P81" s="17">
        <v>2568</v>
      </c>
    </row>
    <row r="82" spans="1:16" ht="21" customHeight="1" x14ac:dyDescent="0.4">
      <c r="A82" s="374">
        <v>38</v>
      </c>
      <c r="B82" s="342" t="s">
        <v>554</v>
      </c>
      <c r="C82" s="346">
        <v>15000</v>
      </c>
      <c r="D82" s="344" t="s">
        <v>12</v>
      </c>
      <c r="E82" s="346">
        <f>C82</f>
        <v>15000</v>
      </c>
      <c r="F82" s="348" t="s">
        <v>12</v>
      </c>
      <c r="G82" s="350" t="s">
        <v>13</v>
      </c>
      <c r="H82" s="352" t="s">
        <v>555</v>
      </c>
      <c r="I82" s="353"/>
      <c r="J82" s="352" t="s">
        <v>555</v>
      </c>
      <c r="K82" s="353"/>
      <c r="L82" s="354" t="s">
        <v>576</v>
      </c>
      <c r="M82" s="338" t="s">
        <v>556</v>
      </c>
      <c r="N82" s="339"/>
      <c r="O82" s="15">
        <v>18</v>
      </c>
      <c r="P82" s="17">
        <v>2568</v>
      </c>
    </row>
    <row r="83" spans="1:16" x14ac:dyDescent="0.4">
      <c r="A83" s="375"/>
      <c r="B83" s="343"/>
      <c r="C83" s="347"/>
      <c r="D83" s="345"/>
      <c r="E83" s="347"/>
      <c r="F83" s="349"/>
      <c r="G83" s="351"/>
      <c r="H83" s="55">
        <f>E82</f>
        <v>15000</v>
      </c>
      <c r="I83" s="20" t="s">
        <v>12</v>
      </c>
      <c r="J83" s="55">
        <f>E82</f>
        <v>15000</v>
      </c>
      <c r="K83" s="20" t="s">
        <v>12</v>
      </c>
      <c r="L83" s="355"/>
      <c r="M83" s="22" t="s">
        <v>14</v>
      </c>
      <c r="N83" s="22">
        <v>1</v>
      </c>
      <c r="O83" s="15" t="s">
        <v>76</v>
      </c>
      <c r="P83" s="17">
        <v>2568</v>
      </c>
    </row>
    <row r="84" spans="1:16" ht="21" customHeight="1" x14ac:dyDescent="0.4">
      <c r="A84" s="374">
        <v>39</v>
      </c>
      <c r="B84" s="342" t="s">
        <v>360</v>
      </c>
      <c r="C84" s="346">
        <v>24367</v>
      </c>
      <c r="D84" s="344" t="s">
        <v>12</v>
      </c>
      <c r="E84" s="346">
        <f>C84</f>
        <v>24367</v>
      </c>
      <c r="F84" s="348" t="s">
        <v>12</v>
      </c>
      <c r="G84" s="350" t="s">
        <v>13</v>
      </c>
      <c r="H84" s="360" t="s">
        <v>361</v>
      </c>
      <c r="I84" s="361"/>
      <c r="J84" s="360" t="s">
        <v>361</v>
      </c>
      <c r="K84" s="361"/>
      <c r="L84" s="354" t="s">
        <v>577</v>
      </c>
      <c r="M84" s="338" t="s">
        <v>300</v>
      </c>
      <c r="N84" s="339"/>
      <c r="O84" s="15">
        <v>17</v>
      </c>
      <c r="P84" s="17">
        <v>2568</v>
      </c>
    </row>
    <row r="85" spans="1:16" x14ac:dyDescent="0.4">
      <c r="A85" s="375"/>
      <c r="B85" s="343"/>
      <c r="C85" s="347"/>
      <c r="D85" s="345"/>
      <c r="E85" s="347"/>
      <c r="F85" s="349"/>
      <c r="G85" s="351"/>
      <c r="H85" s="76">
        <f>E84</f>
        <v>24367</v>
      </c>
      <c r="I85" s="21" t="s">
        <v>12</v>
      </c>
      <c r="J85" s="76">
        <f>H85</f>
        <v>24367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ht="21" customHeight="1" x14ac:dyDescent="0.4">
      <c r="A86" s="374">
        <v>40</v>
      </c>
      <c r="B86" s="342" t="s">
        <v>360</v>
      </c>
      <c r="C86" s="346">
        <v>15759</v>
      </c>
      <c r="D86" s="344" t="s">
        <v>12</v>
      </c>
      <c r="E86" s="346">
        <f>C86</f>
        <v>15759</v>
      </c>
      <c r="F86" s="348" t="s">
        <v>12</v>
      </c>
      <c r="G86" s="350" t="s">
        <v>13</v>
      </c>
      <c r="H86" s="360" t="s">
        <v>362</v>
      </c>
      <c r="I86" s="361"/>
      <c r="J86" s="360" t="s">
        <v>362</v>
      </c>
      <c r="K86" s="361"/>
      <c r="L86" s="354" t="s">
        <v>578</v>
      </c>
      <c r="M86" s="338" t="s">
        <v>300</v>
      </c>
      <c r="N86" s="339"/>
      <c r="O86" s="15">
        <v>18</v>
      </c>
      <c r="P86" s="17">
        <v>2568</v>
      </c>
    </row>
    <row r="87" spans="1:16" x14ac:dyDescent="0.4">
      <c r="A87" s="375"/>
      <c r="B87" s="343"/>
      <c r="C87" s="347"/>
      <c r="D87" s="345"/>
      <c r="E87" s="347"/>
      <c r="F87" s="349"/>
      <c r="G87" s="351"/>
      <c r="H87" s="76">
        <f>E86</f>
        <v>15759</v>
      </c>
      <c r="I87" s="21" t="s">
        <v>12</v>
      </c>
      <c r="J87" s="76">
        <f>E86</f>
        <v>15759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2568</v>
      </c>
    </row>
    <row r="88" spans="1:16" ht="21" customHeight="1" x14ac:dyDescent="0.4">
      <c r="A88" s="374">
        <v>41</v>
      </c>
      <c r="B88" s="342" t="s">
        <v>363</v>
      </c>
      <c r="C88" s="346">
        <v>15952</v>
      </c>
      <c r="D88" s="344" t="s">
        <v>12</v>
      </c>
      <c r="E88" s="346">
        <f>C88</f>
        <v>15952</v>
      </c>
      <c r="F88" s="348" t="s">
        <v>12</v>
      </c>
      <c r="G88" s="350" t="s">
        <v>13</v>
      </c>
      <c r="H88" s="360" t="s">
        <v>364</v>
      </c>
      <c r="I88" s="361"/>
      <c r="J88" s="360" t="s">
        <v>364</v>
      </c>
      <c r="K88" s="361"/>
      <c r="L88" s="354" t="s">
        <v>579</v>
      </c>
      <c r="M88" s="338" t="s">
        <v>300</v>
      </c>
      <c r="N88" s="339"/>
      <c r="O88" s="15">
        <v>429</v>
      </c>
      <c r="P88" s="17">
        <v>2568</v>
      </c>
    </row>
    <row r="89" spans="1:16" x14ac:dyDescent="0.4">
      <c r="A89" s="375"/>
      <c r="B89" s="343"/>
      <c r="C89" s="347"/>
      <c r="D89" s="345"/>
      <c r="E89" s="347"/>
      <c r="F89" s="349"/>
      <c r="G89" s="351"/>
      <c r="H89" s="76">
        <f>E88</f>
        <v>15952</v>
      </c>
      <c r="I89" s="21" t="s">
        <v>12</v>
      </c>
      <c r="J89" s="76">
        <f>H89</f>
        <v>15952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2568</v>
      </c>
    </row>
    <row r="90" spans="1:16" ht="21" customHeight="1" x14ac:dyDescent="0.4">
      <c r="A90" s="374">
        <v>42</v>
      </c>
      <c r="B90" s="342" t="s">
        <v>363</v>
      </c>
      <c r="C90" s="346">
        <v>14598</v>
      </c>
      <c r="D90" s="344" t="s">
        <v>12</v>
      </c>
      <c r="E90" s="346">
        <f>C90</f>
        <v>14598</v>
      </c>
      <c r="F90" s="348" t="s">
        <v>12</v>
      </c>
      <c r="G90" s="350" t="s">
        <v>13</v>
      </c>
      <c r="H90" s="360" t="s">
        <v>365</v>
      </c>
      <c r="I90" s="361"/>
      <c r="J90" s="360" t="s">
        <v>365</v>
      </c>
      <c r="K90" s="361"/>
      <c r="L90" s="354" t="s">
        <v>580</v>
      </c>
      <c r="M90" s="338" t="s">
        <v>300</v>
      </c>
      <c r="N90" s="339"/>
      <c r="O90" s="15">
        <v>430</v>
      </c>
      <c r="P90" s="17">
        <v>2568</v>
      </c>
    </row>
    <row r="91" spans="1:16" x14ac:dyDescent="0.4">
      <c r="A91" s="375"/>
      <c r="B91" s="343"/>
      <c r="C91" s="347"/>
      <c r="D91" s="345"/>
      <c r="E91" s="347"/>
      <c r="F91" s="349"/>
      <c r="G91" s="351"/>
      <c r="H91" s="76">
        <f>E90</f>
        <v>14598</v>
      </c>
      <c r="I91" s="21" t="s">
        <v>12</v>
      </c>
      <c r="J91" s="76">
        <f>H91</f>
        <v>14598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ht="21" customHeight="1" x14ac:dyDescent="0.4">
      <c r="A92" s="374">
        <v>43</v>
      </c>
      <c r="B92" s="342" t="s">
        <v>363</v>
      </c>
      <c r="C92" s="346">
        <v>14173</v>
      </c>
      <c r="D92" s="344" t="s">
        <v>12</v>
      </c>
      <c r="E92" s="346">
        <f>C92</f>
        <v>14173</v>
      </c>
      <c r="F92" s="348" t="s">
        <v>12</v>
      </c>
      <c r="G92" s="350" t="s">
        <v>13</v>
      </c>
      <c r="H92" s="360" t="s">
        <v>366</v>
      </c>
      <c r="I92" s="361"/>
      <c r="J92" s="360" t="s">
        <v>366</v>
      </c>
      <c r="K92" s="361"/>
      <c r="L92" s="354" t="s">
        <v>581</v>
      </c>
      <c r="M92" s="338" t="s">
        <v>300</v>
      </c>
      <c r="N92" s="339"/>
      <c r="O92" s="15">
        <v>431</v>
      </c>
      <c r="P92" s="17">
        <v>2568</v>
      </c>
    </row>
    <row r="93" spans="1:16" x14ac:dyDescent="0.4">
      <c r="A93" s="375"/>
      <c r="B93" s="343"/>
      <c r="C93" s="347"/>
      <c r="D93" s="345"/>
      <c r="E93" s="347"/>
      <c r="F93" s="349"/>
      <c r="G93" s="351"/>
      <c r="H93" s="76">
        <f>E92</f>
        <v>14173</v>
      </c>
      <c r="I93" s="21" t="s">
        <v>12</v>
      </c>
      <c r="J93" s="76">
        <f>H93</f>
        <v>14173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ht="21" customHeight="1" x14ac:dyDescent="0.4">
      <c r="A94" s="374">
        <v>44</v>
      </c>
      <c r="B94" s="342" t="s">
        <v>368</v>
      </c>
      <c r="C94" s="346">
        <v>13880</v>
      </c>
      <c r="D94" s="344" t="s">
        <v>12</v>
      </c>
      <c r="E94" s="346">
        <f>C94</f>
        <v>13880</v>
      </c>
      <c r="F94" s="348" t="s">
        <v>12</v>
      </c>
      <c r="G94" s="350" t="s">
        <v>13</v>
      </c>
      <c r="H94" s="360" t="s">
        <v>367</v>
      </c>
      <c r="I94" s="361"/>
      <c r="J94" s="360" t="s">
        <v>367</v>
      </c>
      <c r="K94" s="361"/>
      <c r="L94" s="354" t="s">
        <v>582</v>
      </c>
      <c r="M94" s="338" t="s">
        <v>300</v>
      </c>
      <c r="N94" s="339"/>
      <c r="O94" s="15">
        <v>432</v>
      </c>
      <c r="P94" s="17">
        <v>2568</v>
      </c>
    </row>
    <row r="95" spans="1:16" x14ac:dyDescent="0.4">
      <c r="A95" s="375"/>
      <c r="B95" s="343"/>
      <c r="C95" s="347"/>
      <c r="D95" s="345"/>
      <c r="E95" s="347"/>
      <c r="F95" s="349"/>
      <c r="G95" s="351"/>
      <c r="H95" s="76">
        <f>E94</f>
        <v>13880</v>
      </c>
      <c r="I95" s="21" t="s">
        <v>12</v>
      </c>
      <c r="J95" s="76">
        <f>H95</f>
        <v>13880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ht="21" customHeight="1" x14ac:dyDescent="0.4">
      <c r="A96" s="374">
        <v>45</v>
      </c>
      <c r="B96" s="342" t="s">
        <v>368</v>
      </c>
      <c r="C96" s="346">
        <v>13147</v>
      </c>
      <c r="D96" s="344" t="s">
        <v>12</v>
      </c>
      <c r="E96" s="346">
        <f>C96</f>
        <v>13147</v>
      </c>
      <c r="F96" s="348" t="s">
        <v>12</v>
      </c>
      <c r="G96" s="350" t="s">
        <v>13</v>
      </c>
      <c r="H96" s="360" t="s">
        <v>369</v>
      </c>
      <c r="I96" s="361"/>
      <c r="J96" s="360" t="s">
        <v>369</v>
      </c>
      <c r="K96" s="361"/>
      <c r="L96" s="354" t="s">
        <v>583</v>
      </c>
      <c r="M96" s="338" t="s">
        <v>300</v>
      </c>
      <c r="N96" s="339"/>
      <c r="O96" s="15">
        <v>433</v>
      </c>
      <c r="P96" s="17">
        <v>2568</v>
      </c>
    </row>
    <row r="97" spans="1:16" x14ac:dyDescent="0.4">
      <c r="A97" s="375"/>
      <c r="B97" s="343"/>
      <c r="C97" s="347"/>
      <c r="D97" s="345"/>
      <c r="E97" s="347"/>
      <c r="F97" s="349"/>
      <c r="G97" s="351"/>
      <c r="H97" s="76">
        <f>E96</f>
        <v>13147</v>
      </c>
      <c r="I97" s="21" t="s">
        <v>12</v>
      </c>
      <c r="J97" s="76">
        <f>H97</f>
        <v>13147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ht="21" customHeight="1" x14ac:dyDescent="0.4">
      <c r="A98" s="374">
        <v>46</v>
      </c>
      <c r="B98" s="342" t="s">
        <v>368</v>
      </c>
      <c r="C98" s="346">
        <v>11177</v>
      </c>
      <c r="D98" s="344" t="s">
        <v>12</v>
      </c>
      <c r="E98" s="346">
        <f>C98</f>
        <v>11177</v>
      </c>
      <c r="F98" s="348" t="s">
        <v>12</v>
      </c>
      <c r="G98" s="350" t="s">
        <v>13</v>
      </c>
      <c r="H98" s="360" t="s">
        <v>370</v>
      </c>
      <c r="I98" s="361"/>
      <c r="J98" s="360" t="s">
        <v>370</v>
      </c>
      <c r="K98" s="361"/>
      <c r="L98" s="354" t="s">
        <v>584</v>
      </c>
      <c r="M98" s="338" t="s">
        <v>300</v>
      </c>
      <c r="N98" s="339"/>
      <c r="O98" s="15">
        <v>434</v>
      </c>
      <c r="P98" s="17">
        <v>2568</v>
      </c>
    </row>
    <row r="99" spans="1:16" x14ac:dyDescent="0.4">
      <c r="A99" s="375"/>
      <c r="B99" s="343"/>
      <c r="C99" s="347"/>
      <c r="D99" s="345"/>
      <c r="E99" s="347"/>
      <c r="F99" s="349"/>
      <c r="G99" s="351"/>
      <c r="H99" s="76">
        <f>E98</f>
        <v>11177</v>
      </c>
      <c r="I99" s="21" t="s">
        <v>12</v>
      </c>
      <c r="J99" s="76">
        <f>H99</f>
        <v>11177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2568</v>
      </c>
    </row>
    <row r="100" spans="1:16" ht="21" customHeight="1" x14ac:dyDescent="0.4">
      <c r="A100" s="374">
        <v>47</v>
      </c>
      <c r="B100" s="342" t="s">
        <v>557</v>
      </c>
      <c r="C100" s="346">
        <v>14093</v>
      </c>
      <c r="D100" s="344" t="s">
        <v>12</v>
      </c>
      <c r="E100" s="346">
        <f>C100</f>
        <v>14093</v>
      </c>
      <c r="F100" s="348" t="s">
        <v>12</v>
      </c>
      <c r="G100" s="350" t="s">
        <v>13</v>
      </c>
      <c r="H100" s="360" t="s">
        <v>372</v>
      </c>
      <c r="I100" s="361"/>
      <c r="J100" s="360" t="s">
        <v>372</v>
      </c>
      <c r="K100" s="361"/>
      <c r="L100" s="354" t="s">
        <v>585</v>
      </c>
      <c r="M100" s="338" t="s">
        <v>300</v>
      </c>
      <c r="N100" s="339"/>
      <c r="O100" s="15">
        <v>435</v>
      </c>
      <c r="P100" s="17">
        <v>2568</v>
      </c>
    </row>
    <row r="101" spans="1:16" x14ac:dyDescent="0.4">
      <c r="A101" s="375"/>
      <c r="B101" s="343"/>
      <c r="C101" s="347"/>
      <c r="D101" s="345"/>
      <c r="E101" s="347"/>
      <c r="F101" s="349"/>
      <c r="G101" s="351"/>
      <c r="H101" s="76">
        <f>E100</f>
        <v>14093</v>
      </c>
      <c r="I101" s="21" t="s">
        <v>12</v>
      </c>
      <c r="J101" s="76">
        <f>H101</f>
        <v>14093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2568</v>
      </c>
    </row>
    <row r="102" spans="1:16" ht="21" customHeight="1" x14ac:dyDescent="0.4">
      <c r="A102" s="374">
        <v>48</v>
      </c>
      <c r="B102" s="342" t="s">
        <v>374</v>
      </c>
      <c r="C102" s="346">
        <v>13684</v>
      </c>
      <c r="D102" s="344" t="s">
        <v>12</v>
      </c>
      <c r="E102" s="346">
        <f>C102</f>
        <v>13684</v>
      </c>
      <c r="F102" s="348" t="s">
        <v>12</v>
      </c>
      <c r="G102" s="350" t="s">
        <v>13</v>
      </c>
      <c r="H102" s="360" t="s">
        <v>373</v>
      </c>
      <c r="I102" s="361"/>
      <c r="J102" s="360" t="s">
        <v>373</v>
      </c>
      <c r="K102" s="361"/>
      <c r="L102" s="354" t="s">
        <v>586</v>
      </c>
      <c r="M102" s="338" t="s">
        <v>300</v>
      </c>
      <c r="N102" s="339"/>
      <c r="O102" s="15">
        <v>436</v>
      </c>
      <c r="P102" s="17">
        <v>2568</v>
      </c>
    </row>
    <row r="103" spans="1:16" x14ac:dyDescent="0.4">
      <c r="A103" s="375"/>
      <c r="B103" s="343"/>
      <c r="C103" s="347"/>
      <c r="D103" s="345"/>
      <c r="E103" s="347"/>
      <c r="F103" s="349"/>
      <c r="G103" s="351"/>
      <c r="H103" s="76">
        <f>E102</f>
        <v>13684</v>
      </c>
      <c r="I103" s="21" t="s">
        <v>12</v>
      </c>
      <c r="J103" s="76">
        <f>H103</f>
        <v>13684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2568</v>
      </c>
    </row>
    <row r="104" spans="1:16" ht="21" customHeight="1" x14ac:dyDescent="0.4">
      <c r="A104" s="374">
        <v>49</v>
      </c>
      <c r="B104" s="342" t="s">
        <v>368</v>
      </c>
      <c r="C104" s="346">
        <v>13285</v>
      </c>
      <c r="D104" s="344" t="s">
        <v>12</v>
      </c>
      <c r="E104" s="346">
        <f>C104</f>
        <v>13285</v>
      </c>
      <c r="F104" s="348" t="s">
        <v>12</v>
      </c>
      <c r="G104" s="350" t="s">
        <v>13</v>
      </c>
      <c r="H104" s="360" t="s">
        <v>375</v>
      </c>
      <c r="I104" s="361"/>
      <c r="J104" s="360" t="s">
        <v>375</v>
      </c>
      <c r="K104" s="361"/>
      <c r="L104" s="354" t="s">
        <v>587</v>
      </c>
      <c r="M104" s="338" t="s">
        <v>300</v>
      </c>
      <c r="N104" s="339"/>
      <c r="O104" s="15">
        <v>437</v>
      </c>
      <c r="P104" s="17">
        <v>2568</v>
      </c>
    </row>
    <row r="105" spans="1:16" x14ac:dyDescent="0.4">
      <c r="A105" s="375"/>
      <c r="B105" s="343"/>
      <c r="C105" s="347"/>
      <c r="D105" s="345"/>
      <c r="E105" s="347"/>
      <c r="F105" s="349"/>
      <c r="G105" s="351"/>
      <c r="H105" s="76">
        <f>E104</f>
        <v>13285</v>
      </c>
      <c r="I105" s="21" t="s">
        <v>12</v>
      </c>
      <c r="J105" s="76">
        <f>H105</f>
        <v>13285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ht="21" customHeight="1" x14ac:dyDescent="0.4">
      <c r="A106" s="374">
        <v>50</v>
      </c>
      <c r="B106" s="342" t="s">
        <v>558</v>
      </c>
      <c r="C106" s="346">
        <v>15450</v>
      </c>
      <c r="D106" s="344" t="s">
        <v>12</v>
      </c>
      <c r="E106" s="346">
        <f>C106</f>
        <v>15450</v>
      </c>
      <c r="F106" s="348" t="s">
        <v>12</v>
      </c>
      <c r="G106" s="350" t="s">
        <v>13</v>
      </c>
      <c r="H106" s="360" t="s">
        <v>376</v>
      </c>
      <c r="I106" s="361"/>
      <c r="J106" s="360" t="s">
        <v>376</v>
      </c>
      <c r="K106" s="361"/>
      <c r="L106" s="354" t="s">
        <v>588</v>
      </c>
      <c r="M106" s="338" t="s">
        <v>300</v>
      </c>
      <c r="N106" s="339"/>
      <c r="O106" s="15">
        <v>438</v>
      </c>
      <c r="P106" s="17">
        <v>2568</v>
      </c>
    </row>
    <row r="107" spans="1:16" x14ac:dyDescent="0.4">
      <c r="A107" s="375"/>
      <c r="B107" s="343"/>
      <c r="C107" s="347"/>
      <c r="D107" s="345"/>
      <c r="E107" s="347"/>
      <c r="F107" s="349"/>
      <c r="G107" s="351"/>
      <c r="H107" s="76">
        <f>E106</f>
        <v>15450</v>
      </c>
      <c r="I107" s="21" t="s">
        <v>12</v>
      </c>
      <c r="J107" s="76">
        <f>H107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ht="21" customHeight="1" x14ac:dyDescent="0.4">
      <c r="A108" s="374">
        <v>51</v>
      </c>
      <c r="B108" s="342" t="s">
        <v>558</v>
      </c>
      <c r="C108" s="346">
        <v>16391</v>
      </c>
      <c r="D108" s="344" t="s">
        <v>12</v>
      </c>
      <c r="E108" s="346">
        <f>C108</f>
        <v>16391</v>
      </c>
      <c r="F108" s="348" t="s">
        <v>12</v>
      </c>
      <c r="G108" s="350" t="s">
        <v>13</v>
      </c>
      <c r="H108" s="360" t="s">
        <v>377</v>
      </c>
      <c r="I108" s="361"/>
      <c r="J108" s="360" t="s">
        <v>377</v>
      </c>
      <c r="K108" s="361"/>
      <c r="L108" s="354" t="s">
        <v>589</v>
      </c>
      <c r="M108" s="338" t="s">
        <v>300</v>
      </c>
      <c r="N108" s="339"/>
      <c r="O108" s="15">
        <v>439</v>
      </c>
      <c r="P108" s="17">
        <v>2568</v>
      </c>
    </row>
    <row r="109" spans="1:16" x14ac:dyDescent="0.4">
      <c r="A109" s="375"/>
      <c r="B109" s="343"/>
      <c r="C109" s="347"/>
      <c r="D109" s="345"/>
      <c r="E109" s="347"/>
      <c r="F109" s="349"/>
      <c r="G109" s="351"/>
      <c r="H109" s="76">
        <f>E108</f>
        <v>16391</v>
      </c>
      <c r="I109" s="21" t="s">
        <v>12</v>
      </c>
      <c r="J109" s="76">
        <f>H109</f>
        <v>16391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ht="21" customHeight="1" x14ac:dyDescent="0.4">
      <c r="A110" s="374">
        <v>52</v>
      </c>
      <c r="B110" s="342" t="s">
        <v>558</v>
      </c>
      <c r="C110" s="346">
        <v>15450</v>
      </c>
      <c r="D110" s="344" t="s">
        <v>12</v>
      </c>
      <c r="E110" s="346">
        <f>C110</f>
        <v>15450</v>
      </c>
      <c r="F110" s="348" t="s">
        <v>12</v>
      </c>
      <c r="G110" s="350" t="s">
        <v>13</v>
      </c>
      <c r="H110" s="360" t="s">
        <v>379</v>
      </c>
      <c r="I110" s="361"/>
      <c r="J110" s="360" t="s">
        <v>379</v>
      </c>
      <c r="K110" s="361"/>
      <c r="L110" s="354" t="s">
        <v>590</v>
      </c>
      <c r="M110" s="338" t="s">
        <v>300</v>
      </c>
      <c r="N110" s="339"/>
      <c r="O110" s="15">
        <v>441</v>
      </c>
      <c r="P110" s="17">
        <v>2568</v>
      </c>
    </row>
    <row r="111" spans="1:16" x14ac:dyDescent="0.4">
      <c r="A111" s="375"/>
      <c r="B111" s="343"/>
      <c r="C111" s="347"/>
      <c r="D111" s="345"/>
      <c r="E111" s="347"/>
      <c r="F111" s="349"/>
      <c r="G111" s="351"/>
      <c r="H111" s="76">
        <f>E110</f>
        <v>15450</v>
      </c>
      <c r="I111" s="21" t="s">
        <v>12</v>
      </c>
      <c r="J111" s="76">
        <f>H111</f>
        <v>15450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ht="21" customHeight="1" x14ac:dyDescent="0.4">
      <c r="A112" s="374">
        <v>53</v>
      </c>
      <c r="B112" s="342" t="s">
        <v>558</v>
      </c>
      <c r="C112" s="346">
        <v>15914</v>
      </c>
      <c r="D112" s="348" t="s">
        <v>12</v>
      </c>
      <c r="E112" s="346">
        <f>C112</f>
        <v>15914</v>
      </c>
      <c r="F112" s="348" t="s">
        <v>12</v>
      </c>
      <c r="G112" s="350" t="s">
        <v>13</v>
      </c>
      <c r="H112" s="360" t="s">
        <v>380</v>
      </c>
      <c r="I112" s="361"/>
      <c r="J112" s="360" t="s">
        <v>380</v>
      </c>
      <c r="K112" s="361"/>
      <c r="L112" s="354" t="s">
        <v>591</v>
      </c>
      <c r="M112" s="338" t="s">
        <v>300</v>
      </c>
      <c r="N112" s="339"/>
      <c r="O112" s="15">
        <v>442</v>
      </c>
      <c r="P112" s="17">
        <v>2568</v>
      </c>
    </row>
    <row r="113" spans="1:16" x14ac:dyDescent="0.4">
      <c r="A113" s="375"/>
      <c r="B113" s="343"/>
      <c r="C113" s="347"/>
      <c r="D113" s="349"/>
      <c r="E113" s="347"/>
      <c r="F113" s="349"/>
      <c r="G113" s="351"/>
      <c r="H113" s="76">
        <f>E112</f>
        <v>15914</v>
      </c>
      <c r="I113" s="21" t="s">
        <v>12</v>
      </c>
      <c r="J113" s="76">
        <f>H113</f>
        <v>15914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ht="21" customHeight="1" x14ac:dyDescent="0.4">
      <c r="A114" s="374">
        <v>54</v>
      </c>
      <c r="B114" s="342" t="s">
        <v>558</v>
      </c>
      <c r="C114" s="346">
        <v>15914</v>
      </c>
      <c r="D114" s="348" t="s">
        <v>12</v>
      </c>
      <c r="E114" s="346">
        <f>C114</f>
        <v>15914</v>
      </c>
      <c r="F114" s="348" t="s">
        <v>12</v>
      </c>
      <c r="G114" s="350" t="s">
        <v>13</v>
      </c>
      <c r="H114" s="360" t="s">
        <v>381</v>
      </c>
      <c r="I114" s="361"/>
      <c r="J114" s="360" t="s">
        <v>381</v>
      </c>
      <c r="K114" s="361"/>
      <c r="L114" s="354" t="s">
        <v>592</v>
      </c>
      <c r="M114" s="338" t="s">
        <v>300</v>
      </c>
      <c r="N114" s="339"/>
      <c r="O114" s="15">
        <v>443</v>
      </c>
      <c r="P114" s="17">
        <v>2568</v>
      </c>
    </row>
    <row r="115" spans="1:16" x14ac:dyDescent="0.4">
      <c r="A115" s="375"/>
      <c r="B115" s="343"/>
      <c r="C115" s="347"/>
      <c r="D115" s="349"/>
      <c r="E115" s="347"/>
      <c r="F115" s="349"/>
      <c r="G115" s="351"/>
      <c r="H115" s="76">
        <f>E114</f>
        <v>15914</v>
      </c>
      <c r="I115" s="21" t="s">
        <v>12</v>
      </c>
      <c r="J115" s="76">
        <f>H115</f>
        <v>15914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ht="21" customHeight="1" x14ac:dyDescent="0.4">
      <c r="A116" s="374">
        <v>55</v>
      </c>
      <c r="B116" s="342" t="s">
        <v>558</v>
      </c>
      <c r="C116" s="346">
        <v>15836</v>
      </c>
      <c r="D116" s="348" t="s">
        <v>12</v>
      </c>
      <c r="E116" s="346">
        <f>C116</f>
        <v>15836</v>
      </c>
      <c r="F116" s="348" t="s">
        <v>12</v>
      </c>
      <c r="G116" s="350" t="s">
        <v>13</v>
      </c>
      <c r="H116" s="360" t="s">
        <v>382</v>
      </c>
      <c r="I116" s="361"/>
      <c r="J116" s="360" t="s">
        <v>382</v>
      </c>
      <c r="K116" s="361"/>
      <c r="L116" s="354" t="s">
        <v>593</v>
      </c>
      <c r="M116" s="338" t="s">
        <v>300</v>
      </c>
      <c r="N116" s="339"/>
      <c r="O116" s="15">
        <v>444</v>
      </c>
      <c r="P116" s="17">
        <v>2568</v>
      </c>
    </row>
    <row r="117" spans="1:16" x14ac:dyDescent="0.4">
      <c r="A117" s="375"/>
      <c r="B117" s="343"/>
      <c r="C117" s="347"/>
      <c r="D117" s="349"/>
      <c r="E117" s="347"/>
      <c r="F117" s="349"/>
      <c r="G117" s="351"/>
      <c r="H117" s="76">
        <f>E116</f>
        <v>15836</v>
      </c>
      <c r="I117" s="21" t="s">
        <v>12</v>
      </c>
      <c r="J117" s="76">
        <f>H117</f>
        <v>15836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ht="21" customHeight="1" x14ac:dyDescent="0.4">
      <c r="A118" s="374">
        <v>56</v>
      </c>
      <c r="B118" s="342" t="s">
        <v>558</v>
      </c>
      <c r="C118" s="346">
        <v>15000</v>
      </c>
      <c r="D118" s="348" t="s">
        <v>12</v>
      </c>
      <c r="E118" s="346">
        <f>C118</f>
        <v>15000</v>
      </c>
      <c r="F118" s="348" t="s">
        <v>12</v>
      </c>
      <c r="G118" s="350" t="s">
        <v>13</v>
      </c>
      <c r="H118" s="360" t="s">
        <v>385</v>
      </c>
      <c r="I118" s="361"/>
      <c r="J118" s="360" t="s">
        <v>385</v>
      </c>
      <c r="K118" s="361"/>
      <c r="L118" s="354" t="s">
        <v>594</v>
      </c>
      <c r="M118" s="338" t="s">
        <v>300</v>
      </c>
      <c r="N118" s="339"/>
      <c r="O118" s="15">
        <v>447</v>
      </c>
      <c r="P118" s="17">
        <v>2568</v>
      </c>
    </row>
    <row r="119" spans="1:16" x14ac:dyDescent="0.4">
      <c r="A119" s="375"/>
      <c r="B119" s="343"/>
      <c r="C119" s="347"/>
      <c r="D119" s="349"/>
      <c r="E119" s="347"/>
      <c r="F119" s="349"/>
      <c r="G119" s="351"/>
      <c r="H119" s="76">
        <f>E118</f>
        <v>15000</v>
      </c>
      <c r="I119" s="21" t="s">
        <v>12</v>
      </c>
      <c r="J119" s="76">
        <f>H119</f>
        <v>15000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ht="21" customHeight="1" x14ac:dyDescent="0.4">
      <c r="A120" s="374">
        <v>57</v>
      </c>
      <c r="B120" s="342" t="s">
        <v>558</v>
      </c>
      <c r="C120" s="346">
        <v>15450</v>
      </c>
      <c r="D120" s="348" t="s">
        <v>12</v>
      </c>
      <c r="E120" s="346">
        <f>C120</f>
        <v>15450</v>
      </c>
      <c r="F120" s="348" t="s">
        <v>12</v>
      </c>
      <c r="G120" s="350" t="s">
        <v>13</v>
      </c>
      <c r="H120" s="360" t="s">
        <v>386</v>
      </c>
      <c r="I120" s="361"/>
      <c r="J120" s="360" t="s">
        <v>386</v>
      </c>
      <c r="K120" s="361"/>
      <c r="L120" s="354" t="s">
        <v>595</v>
      </c>
      <c r="M120" s="338" t="s">
        <v>300</v>
      </c>
      <c r="N120" s="339"/>
      <c r="O120" s="15">
        <v>448</v>
      </c>
      <c r="P120" s="17">
        <v>2568</v>
      </c>
    </row>
    <row r="121" spans="1:16" x14ac:dyDescent="0.4">
      <c r="A121" s="375"/>
      <c r="B121" s="343"/>
      <c r="C121" s="347"/>
      <c r="D121" s="349"/>
      <c r="E121" s="347"/>
      <c r="F121" s="349"/>
      <c r="G121" s="351"/>
      <c r="H121" s="77">
        <f>E120</f>
        <v>15450</v>
      </c>
      <c r="I121" s="20" t="s">
        <v>12</v>
      </c>
      <c r="J121" s="48">
        <f>H121</f>
        <v>15450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ht="21" customHeight="1" x14ac:dyDescent="0.4">
      <c r="A122" s="374">
        <v>58</v>
      </c>
      <c r="B122" s="342" t="s">
        <v>558</v>
      </c>
      <c r="C122" s="346">
        <v>15000</v>
      </c>
      <c r="D122" s="348" t="s">
        <v>12</v>
      </c>
      <c r="E122" s="346">
        <f>C122</f>
        <v>15000</v>
      </c>
      <c r="F122" s="348" t="s">
        <v>12</v>
      </c>
      <c r="G122" s="350" t="s">
        <v>13</v>
      </c>
      <c r="H122" s="356" t="s">
        <v>559</v>
      </c>
      <c r="I122" s="357"/>
      <c r="J122" s="358" t="str">
        <f>H122</f>
        <v>นายชัยวัฒน์ สุระคำแหง</v>
      </c>
      <c r="K122" s="359"/>
      <c r="L122" s="354" t="s">
        <v>596</v>
      </c>
      <c r="M122" s="338" t="s">
        <v>300</v>
      </c>
      <c r="N122" s="339"/>
      <c r="O122" s="15">
        <v>613</v>
      </c>
      <c r="P122" s="17">
        <v>2568</v>
      </c>
    </row>
    <row r="123" spans="1:16" x14ac:dyDescent="0.4">
      <c r="A123" s="375"/>
      <c r="B123" s="343"/>
      <c r="C123" s="347"/>
      <c r="D123" s="349"/>
      <c r="E123" s="347"/>
      <c r="F123" s="349"/>
      <c r="G123" s="351"/>
      <c r="H123" s="55">
        <f>E122</f>
        <v>15000</v>
      </c>
      <c r="I123" s="18" t="s">
        <v>12</v>
      </c>
      <c r="J123" s="55">
        <f>H123</f>
        <v>15000</v>
      </c>
      <c r="K123" s="1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ht="21" customHeight="1" x14ac:dyDescent="0.4">
      <c r="A124" s="374">
        <v>59</v>
      </c>
      <c r="B124" s="342" t="s">
        <v>558</v>
      </c>
      <c r="C124" s="346">
        <v>15000</v>
      </c>
      <c r="D124" s="348" t="s">
        <v>12</v>
      </c>
      <c r="E124" s="346">
        <f>C124</f>
        <v>15000</v>
      </c>
      <c r="F124" s="348" t="s">
        <v>12</v>
      </c>
      <c r="G124" s="350" t="s">
        <v>13</v>
      </c>
      <c r="H124" s="360" t="s">
        <v>560</v>
      </c>
      <c r="I124" s="361"/>
      <c r="J124" s="360" t="s">
        <v>560</v>
      </c>
      <c r="K124" s="361"/>
      <c r="L124" s="354" t="s">
        <v>597</v>
      </c>
      <c r="M124" s="338" t="s">
        <v>300</v>
      </c>
      <c r="N124" s="339"/>
      <c r="O124" s="15">
        <v>650</v>
      </c>
      <c r="P124" s="17">
        <v>2568</v>
      </c>
    </row>
    <row r="125" spans="1:16" x14ac:dyDescent="0.4">
      <c r="A125" s="375"/>
      <c r="B125" s="343"/>
      <c r="C125" s="347"/>
      <c r="D125" s="349"/>
      <c r="E125" s="347"/>
      <c r="F125" s="349"/>
      <c r="G125" s="351"/>
      <c r="H125" s="76">
        <f>E124</f>
        <v>15000</v>
      </c>
      <c r="I125" s="21" t="s">
        <v>12</v>
      </c>
      <c r="J125" s="76">
        <f>H125</f>
        <v>15000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ht="21" customHeight="1" x14ac:dyDescent="0.4">
      <c r="A126" s="374">
        <v>60</v>
      </c>
      <c r="B126" s="342" t="s">
        <v>558</v>
      </c>
      <c r="C126" s="346">
        <v>15000</v>
      </c>
      <c r="D126" s="348" t="s">
        <v>12</v>
      </c>
      <c r="E126" s="346">
        <f>C126</f>
        <v>15000</v>
      </c>
      <c r="F126" s="348" t="s">
        <v>12</v>
      </c>
      <c r="G126" s="350" t="s">
        <v>13</v>
      </c>
      <c r="H126" s="360" t="s">
        <v>561</v>
      </c>
      <c r="I126" s="361"/>
      <c r="J126" s="360" t="s">
        <v>561</v>
      </c>
      <c r="K126" s="361"/>
      <c r="L126" s="354" t="s">
        <v>598</v>
      </c>
      <c r="M126" s="338" t="s">
        <v>300</v>
      </c>
      <c r="N126" s="339"/>
      <c r="O126" s="15">
        <v>651</v>
      </c>
      <c r="P126" s="17">
        <v>2568</v>
      </c>
    </row>
    <row r="127" spans="1:16" x14ac:dyDescent="0.4">
      <c r="A127" s="375"/>
      <c r="B127" s="343"/>
      <c r="C127" s="347"/>
      <c r="D127" s="349"/>
      <c r="E127" s="347"/>
      <c r="F127" s="349"/>
      <c r="G127" s="351"/>
      <c r="H127" s="76">
        <f>E126</f>
        <v>15000</v>
      </c>
      <c r="I127" s="21" t="s">
        <v>12</v>
      </c>
      <c r="J127" s="76">
        <f>H127</f>
        <v>15000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8" spans="1:16" ht="21" customHeight="1" x14ac:dyDescent="0.4">
      <c r="A128" s="374">
        <v>61</v>
      </c>
      <c r="B128" s="342" t="s">
        <v>558</v>
      </c>
      <c r="C128" s="346">
        <v>14516.13</v>
      </c>
      <c r="D128" s="348" t="s">
        <v>12</v>
      </c>
      <c r="E128" s="346">
        <f>C128</f>
        <v>14516.13</v>
      </c>
      <c r="F128" s="348" t="s">
        <v>12</v>
      </c>
      <c r="G128" s="350" t="s">
        <v>13</v>
      </c>
      <c r="H128" s="360" t="s">
        <v>562</v>
      </c>
      <c r="I128" s="361"/>
      <c r="J128" s="360" t="s">
        <v>562</v>
      </c>
      <c r="K128" s="361"/>
      <c r="L128" s="354" t="s">
        <v>599</v>
      </c>
      <c r="M128" s="338" t="s">
        <v>300</v>
      </c>
      <c r="N128" s="339"/>
      <c r="O128" s="15">
        <v>658</v>
      </c>
      <c r="P128" s="17">
        <v>2568</v>
      </c>
    </row>
    <row r="129" spans="1:16" x14ac:dyDescent="0.4">
      <c r="A129" s="375"/>
      <c r="B129" s="343"/>
      <c r="C129" s="347"/>
      <c r="D129" s="349"/>
      <c r="E129" s="347"/>
      <c r="F129" s="349"/>
      <c r="G129" s="351"/>
      <c r="H129" s="77">
        <f>E128</f>
        <v>14516.13</v>
      </c>
      <c r="I129" s="20" t="s">
        <v>12</v>
      </c>
      <c r="J129" s="48">
        <f>H129</f>
        <v>14516.13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2568</v>
      </c>
    </row>
    <row r="130" spans="1:16" ht="21" customHeight="1" x14ac:dyDescent="0.4">
      <c r="A130" s="374">
        <v>62</v>
      </c>
      <c r="B130" s="342" t="s">
        <v>563</v>
      </c>
      <c r="C130" s="346">
        <v>18000</v>
      </c>
      <c r="D130" s="348" t="s">
        <v>12</v>
      </c>
      <c r="E130" s="346">
        <f>C130</f>
        <v>18000</v>
      </c>
      <c r="F130" s="348" t="s">
        <v>12</v>
      </c>
      <c r="G130" s="350" t="s">
        <v>13</v>
      </c>
      <c r="H130" s="356" t="s">
        <v>387</v>
      </c>
      <c r="I130" s="357"/>
      <c r="J130" s="358" t="str">
        <f>H130</f>
        <v xml:space="preserve">นางสาวโอบบุญ  อินทรักษ์ </v>
      </c>
      <c r="K130" s="359"/>
      <c r="L130" s="354" t="s">
        <v>600</v>
      </c>
      <c r="M130" s="338" t="s">
        <v>300</v>
      </c>
      <c r="N130" s="339"/>
      <c r="O130" s="15">
        <v>449</v>
      </c>
      <c r="P130" s="17">
        <v>2568</v>
      </c>
    </row>
    <row r="131" spans="1:16" x14ac:dyDescent="0.4">
      <c r="A131" s="375"/>
      <c r="B131" s="343"/>
      <c r="C131" s="347"/>
      <c r="D131" s="349"/>
      <c r="E131" s="347"/>
      <c r="F131" s="349"/>
      <c r="G131" s="351"/>
      <c r="H131" s="55">
        <f>E130</f>
        <v>18000</v>
      </c>
      <c r="I131" s="18" t="s">
        <v>12</v>
      </c>
      <c r="J131" s="55">
        <f>H131</f>
        <v>18000</v>
      </c>
      <c r="K131" s="1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2568</v>
      </c>
    </row>
    <row r="132" spans="1:16" ht="22.8" x14ac:dyDescent="0.55000000000000004">
      <c r="C132" s="191">
        <f>C8+C10+C12+C14+C16+C18+C20+C22+C24+C26+C28+C30+C32+C34+C36+C38+C40+C42+C44+C46+C48+C50+C52+C54+C56+C58+C60+C62+C64+C66+C68+C70+C72+C74+C76+C78+C80+C82+C84+C86+C88+C90+C92+C94+C96+C98+C100+C102+C104+C106+C108+C110+C112+C114+C116+C118+C120+C122+C124+C126+C128+C130</f>
        <v>1441354.1999999997</v>
      </c>
      <c r="E132" s="191">
        <f>E8+E10+E12+E14+E16+E18+E20+E22+E24+E26+E28+E30+E32+E34+E36+E38+E40+E42+E44+E46+E48+E50+E52+E54+E56+E58+E60+E62+E64+E66+E68+E70+E72+E74+E76+E78+E80+E82+E84+E86+E88+E90+E92+E94+E96+E98+E100+E102+E104+E106+E108+E110+E112+E114+E116+E118+E120+E122+E124+E126+E128+E130</f>
        <v>1440707.7999999998</v>
      </c>
      <c r="G132" s="116"/>
    </row>
  </sheetData>
  <mergeCells count="695">
    <mergeCell ref="M128:N128"/>
    <mergeCell ref="A130:A131"/>
    <mergeCell ref="B130:B131"/>
    <mergeCell ref="C130:C131"/>
    <mergeCell ref="D130:D131"/>
    <mergeCell ref="E130:E131"/>
    <mergeCell ref="F130:F131"/>
    <mergeCell ref="G130:G131"/>
    <mergeCell ref="H130:I130"/>
    <mergeCell ref="J130:K130"/>
    <mergeCell ref="L130:L131"/>
    <mergeCell ref="M130:N130"/>
    <mergeCell ref="F128:F129"/>
    <mergeCell ref="G128:G129"/>
    <mergeCell ref="H128:I128"/>
    <mergeCell ref="J128:K128"/>
    <mergeCell ref="L128:L129"/>
    <mergeCell ref="A128:A129"/>
    <mergeCell ref="B128:B129"/>
    <mergeCell ref="C128:C129"/>
    <mergeCell ref="D128:D129"/>
    <mergeCell ref="E128:E129"/>
    <mergeCell ref="M124:N124"/>
    <mergeCell ref="A126:A127"/>
    <mergeCell ref="B126:B127"/>
    <mergeCell ref="C126:C127"/>
    <mergeCell ref="D126:D127"/>
    <mergeCell ref="E126:E127"/>
    <mergeCell ref="F126:F127"/>
    <mergeCell ref="G126:G127"/>
    <mergeCell ref="H126:I126"/>
    <mergeCell ref="J126:K126"/>
    <mergeCell ref="L126:L127"/>
    <mergeCell ref="M126:N126"/>
    <mergeCell ref="F124:F125"/>
    <mergeCell ref="G124:G125"/>
    <mergeCell ref="H124:I124"/>
    <mergeCell ref="J124:K124"/>
    <mergeCell ref="L124:L125"/>
    <mergeCell ref="A124:A125"/>
    <mergeCell ref="B124:B125"/>
    <mergeCell ref="C124:C125"/>
    <mergeCell ref="D124:D125"/>
    <mergeCell ref="E124:E125"/>
    <mergeCell ref="M120:N120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22:L123"/>
    <mergeCell ref="M122:N122"/>
    <mergeCell ref="F120:F121"/>
    <mergeCell ref="G120:G121"/>
    <mergeCell ref="H120:I120"/>
    <mergeCell ref="J120:K120"/>
    <mergeCell ref="L120:L121"/>
    <mergeCell ref="A120:A121"/>
    <mergeCell ref="B120:B121"/>
    <mergeCell ref="C120:C121"/>
    <mergeCell ref="D120:D121"/>
    <mergeCell ref="E120:E121"/>
    <mergeCell ref="M116:N116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L118:L119"/>
    <mergeCell ref="M118:N118"/>
    <mergeCell ref="F116:F117"/>
    <mergeCell ref="G116:G117"/>
    <mergeCell ref="H116:I116"/>
    <mergeCell ref="J116:K116"/>
    <mergeCell ref="L116:L117"/>
    <mergeCell ref="A116:A117"/>
    <mergeCell ref="B116:B117"/>
    <mergeCell ref="C116:C117"/>
    <mergeCell ref="D116:D117"/>
    <mergeCell ref="E116:E117"/>
    <mergeCell ref="M112:N112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J114:K114"/>
    <mergeCell ref="L114:L115"/>
    <mergeCell ref="M114:N114"/>
    <mergeCell ref="F112:F113"/>
    <mergeCell ref="G112:G113"/>
    <mergeCell ref="H112:I112"/>
    <mergeCell ref="J112:K112"/>
    <mergeCell ref="L112:L113"/>
    <mergeCell ref="A112:A113"/>
    <mergeCell ref="B112:B113"/>
    <mergeCell ref="C112:C113"/>
    <mergeCell ref="D112:D113"/>
    <mergeCell ref="E112:E113"/>
    <mergeCell ref="M108:N108"/>
    <mergeCell ref="A110:A111"/>
    <mergeCell ref="B110:B111"/>
    <mergeCell ref="C110:C111"/>
    <mergeCell ref="D110:D111"/>
    <mergeCell ref="E110:E111"/>
    <mergeCell ref="F110:F111"/>
    <mergeCell ref="G110:G111"/>
    <mergeCell ref="H110:I110"/>
    <mergeCell ref="J110:K110"/>
    <mergeCell ref="L110:L111"/>
    <mergeCell ref="M110:N110"/>
    <mergeCell ref="F108:F109"/>
    <mergeCell ref="G108:G109"/>
    <mergeCell ref="H108:I108"/>
    <mergeCell ref="J108:K108"/>
    <mergeCell ref="L108:L109"/>
    <mergeCell ref="A108:A109"/>
    <mergeCell ref="B108:B109"/>
    <mergeCell ref="C108:C109"/>
    <mergeCell ref="D108:D109"/>
    <mergeCell ref="E108:E109"/>
    <mergeCell ref="M104:N104"/>
    <mergeCell ref="A106:A107"/>
    <mergeCell ref="B106:B107"/>
    <mergeCell ref="C106:C107"/>
    <mergeCell ref="D106:D107"/>
    <mergeCell ref="E106:E107"/>
    <mergeCell ref="F106:F107"/>
    <mergeCell ref="G106:G107"/>
    <mergeCell ref="H106:I106"/>
    <mergeCell ref="J106:K106"/>
    <mergeCell ref="L106:L107"/>
    <mergeCell ref="M106:N106"/>
    <mergeCell ref="F104:F105"/>
    <mergeCell ref="G104:G105"/>
    <mergeCell ref="H104:I104"/>
    <mergeCell ref="J104:K104"/>
    <mergeCell ref="L104:L105"/>
    <mergeCell ref="A104:A105"/>
    <mergeCell ref="B104:B105"/>
    <mergeCell ref="C104:C105"/>
    <mergeCell ref="D104:D105"/>
    <mergeCell ref="E104:E105"/>
    <mergeCell ref="M100:N100"/>
    <mergeCell ref="A102:A103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102:L103"/>
    <mergeCell ref="M102:N102"/>
    <mergeCell ref="F100:F101"/>
    <mergeCell ref="G100:G101"/>
    <mergeCell ref="H100:I100"/>
    <mergeCell ref="J100:K100"/>
    <mergeCell ref="L100:L101"/>
    <mergeCell ref="A100:A101"/>
    <mergeCell ref="B100:B101"/>
    <mergeCell ref="C100:C101"/>
    <mergeCell ref="D100:D101"/>
    <mergeCell ref="E100:E101"/>
    <mergeCell ref="M96:N96"/>
    <mergeCell ref="A98:A99"/>
    <mergeCell ref="B98:B99"/>
    <mergeCell ref="C98:C99"/>
    <mergeCell ref="D98:D99"/>
    <mergeCell ref="E98:E99"/>
    <mergeCell ref="F98:F99"/>
    <mergeCell ref="G98:G99"/>
    <mergeCell ref="H98:I98"/>
    <mergeCell ref="J98:K98"/>
    <mergeCell ref="L98:L99"/>
    <mergeCell ref="M98:N98"/>
    <mergeCell ref="F96:F97"/>
    <mergeCell ref="G96:G97"/>
    <mergeCell ref="H96:I96"/>
    <mergeCell ref="J96:K96"/>
    <mergeCell ref="L96:L97"/>
    <mergeCell ref="A96:A97"/>
    <mergeCell ref="B96:B97"/>
    <mergeCell ref="C96:C97"/>
    <mergeCell ref="D96:D97"/>
    <mergeCell ref="E96:E97"/>
    <mergeCell ref="M92:N92"/>
    <mergeCell ref="A94:A95"/>
    <mergeCell ref="B94:B95"/>
    <mergeCell ref="C94:C95"/>
    <mergeCell ref="D94:D95"/>
    <mergeCell ref="E94:E95"/>
    <mergeCell ref="F94:F95"/>
    <mergeCell ref="G94:G95"/>
    <mergeCell ref="H94:I94"/>
    <mergeCell ref="J94:K94"/>
    <mergeCell ref="L94:L95"/>
    <mergeCell ref="M94:N94"/>
    <mergeCell ref="F92:F93"/>
    <mergeCell ref="G92:G93"/>
    <mergeCell ref="H92:I92"/>
    <mergeCell ref="J92:K92"/>
    <mergeCell ref="L92:L93"/>
    <mergeCell ref="A92:A93"/>
    <mergeCell ref="B92:B93"/>
    <mergeCell ref="C92:C93"/>
    <mergeCell ref="D92:D93"/>
    <mergeCell ref="E92:E93"/>
    <mergeCell ref="M88:N88"/>
    <mergeCell ref="A90:A91"/>
    <mergeCell ref="B90:B91"/>
    <mergeCell ref="C90:C91"/>
    <mergeCell ref="D90:D91"/>
    <mergeCell ref="E90:E91"/>
    <mergeCell ref="F90:F91"/>
    <mergeCell ref="G90:G91"/>
    <mergeCell ref="H90:I90"/>
    <mergeCell ref="J90:K90"/>
    <mergeCell ref="L90:L91"/>
    <mergeCell ref="M90:N90"/>
    <mergeCell ref="F88:F89"/>
    <mergeCell ref="G88:G89"/>
    <mergeCell ref="H88:I88"/>
    <mergeCell ref="J88:K88"/>
    <mergeCell ref="L88:L89"/>
    <mergeCell ref="A88:A89"/>
    <mergeCell ref="B88:B89"/>
    <mergeCell ref="C88:C89"/>
    <mergeCell ref="D88:D89"/>
    <mergeCell ref="E88:E89"/>
    <mergeCell ref="M84:N84"/>
    <mergeCell ref="A86:A87"/>
    <mergeCell ref="B86:B87"/>
    <mergeCell ref="C86:C87"/>
    <mergeCell ref="D86:D87"/>
    <mergeCell ref="E86:E87"/>
    <mergeCell ref="F86:F87"/>
    <mergeCell ref="G86:G87"/>
    <mergeCell ref="H86:I86"/>
    <mergeCell ref="J86:K86"/>
    <mergeCell ref="L86:L87"/>
    <mergeCell ref="M86:N86"/>
    <mergeCell ref="F84:F85"/>
    <mergeCell ref="G84:G85"/>
    <mergeCell ref="H84:I84"/>
    <mergeCell ref="J84:K84"/>
    <mergeCell ref="L84:L85"/>
    <mergeCell ref="A84:A85"/>
    <mergeCell ref="B84:B85"/>
    <mergeCell ref="C84:C85"/>
    <mergeCell ref="D84:D85"/>
    <mergeCell ref="E84:E85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F80:F81"/>
    <mergeCell ref="G80:G81"/>
    <mergeCell ref="H80:I80"/>
    <mergeCell ref="J80:K80"/>
    <mergeCell ref="L80:L81"/>
    <mergeCell ref="A80:A81"/>
    <mergeCell ref="B80:B81"/>
    <mergeCell ref="C80:C81"/>
    <mergeCell ref="D80:D81"/>
    <mergeCell ref="E80:E81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F76:F77"/>
    <mergeCell ref="G76:G77"/>
    <mergeCell ref="H76:I76"/>
    <mergeCell ref="J76:K76"/>
    <mergeCell ref="L76:L77"/>
    <mergeCell ref="A76:A77"/>
    <mergeCell ref="B76:B77"/>
    <mergeCell ref="C76:C77"/>
    <mergeCell ref="D76:D77"/>
    <mergeCell ref="E76:E77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F72:F73"/>
    <mergeCell ref="G72:G73"/>
    <mergeCell ref="H72:I72"/>
    <mergeCell ref="J72:K72"/>
    <mergeCell ref="L72:L73"/>
    <mergeCell ref="A72:A73"/>
    <mergeCell ref="B72:B73"/>
    <mergeCell ref="C72:C73"/>
    <mergeCell ref="D72:D73"/>
    <mergeCell ref="E72:E73"/>
    <mergeCell ref="M68:N68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L71"/>
    <mergeCell ref="M70:N70"/>
    <mergeCell ref="F68:F69"/>
    <mergeCell ref="G68:G69"/>
    <mergeCell ref="H68:I68"/>
    <mergeCell ref="J68:K68"/>
    <mergeCell ref="L68:L69"/>
    <mergeCell ref="A68:A69"/>
    <mergeCell ref="B68:B69"/>
    <mergeCell ref="C68:C69"/>
    <mergeCell ref="D68:D69"/>
    <mergeCell ref="E68:E69"/>
    <mergeCell ref="M64:N64"/>
    <mergeCell ref="A66:A67"/>
    <mergeCell ref="B66:B67"/>
    <mergeCell ref="C66:C67"/>
    <mergeCell ref="D66:D67"/>
    <mergeCell ref="E66:E67"/>
    <mergeCell ref="F66:F67"/>
    <mergeCell ref="G66:G67"/>
    <mergeCell ref="H66:I66"/>
    <mergeCell ref="J66:K66"/>
    <mergeCell ref="L66:L67"/>
    <mergeCell ref="M66:N66"/>
    <mergeCell ref="F64:F65"/>
    <mergeCell ref="G64:G65"/>
    <mergeCell ref="H64:I64"/>
    <mergeCell ref="J64:K64"/>
    <mergeCell ref="L64:L65"/>
    <mergeCell ref="A64:A65"/>
    <mergeCell ref="B64:B65"/>
    <mergeCell ref="C64:C65"/>
    <mergeCell ref="D64:D65"/>
    <mergeCell ref="E64:E65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F60:F61"/>
    <mergeCell ref="G60:G61"/>
    <mergeCell ref="H60:I60"/>
    <mergeCell ref="J60:K60"/>
    <mergeCell ref="L60:L61"/>
    <mergeCell ref="A60:A61"/>
    <mergeCell ref="B60:B61"/>
    <mergeCell ref="C60:C61"/>
    <mergeCell ref="D60:D61"/>
    <mergeCell ref="E60:E61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M52:N52"/>
    <mergeCell ref="A54:A55"/>
    <mergeCell ref="B54:B55"/>
    <mergeCell ref="C54:C55"/>
    <mergeCell ref="D54:D55"/>
    <mergeCell ref="E54:E55"/>
    <mergeCell ref="F54:F55"/>
    <mergeCell ref="G54:G55"/>
    <mergeCell ref="H54:I54"/>
    <mergeCell ref="J54:K54"/>
    <mergeCell ref="L54:L55"/>
    <mergeCell ref="M54:N54"/>
    <mergeCell ref="F52:F53"/>
    <mergeCell ref="G52:G53"/>
    <mergeCell ref="H52:I52"/>
    <mergeCell ref="J52:K52"/>
    <mergeCell ref="L52:L53"/>
    <mergeCell ref="A52:A53"/>
    <mergeCell ref="B52:B53"/>
    <mergeCell ref="C52:C53"/>
    <mergeCell ref="D52:D53"/>
    <mergeCell ref="E52:E53"/>
    <mergeCell ref="M48:N48"/>
    <mergeCell ref="A50:A51"/>
    <mergeCell ref="B50:B51"/>
    <mergeCell ref="C50:C51"/>
    <mergeCell ref="D50:D51"/>
    <mergeCell ref="E50:E51"/>
    <mergeCell ref="F50:F51"/>
    <mergeCell ref="G50:G51"/>
    <mergeCell ref="H50:I50"/>
    <mergeCell ref="J50:K50"/>
    <mergeCell ref="L50:L51"/>
    <mergeCell ref="M50:N50"/>
    <mergeCell ref="F48:F49"/>
    <mergeCell ref="G48:G49"/>
    <mergeCell ref="H48:I48"/>
    <mergeCell ref="J48:K48"/>
    <mergeCell ref="L48:L49"/>
    <mergeCell ref="A48:A49"/>
    <mergeCell ref="B48:B49"/>
    <mergeCell ref="C48:C49"/>
    <mergeCell ref="D48:D49"/>
    <mergeCell ref="E48:E49"/>
    <mergeCell ref="M44:N44"/>
    <mergeCell ref="A46:A47"/>
    <mergeCell ref="B46:B47"/>
    <mergeCell ref="C46:C47"/>
    <mergeCell ref="D46:D47"/>
    <mergeCell ref="E46:E47"/>
    <mergeCell ref="F46:F47"/>
    <mergeCell ref="G46:G47"/>
    <mergeCell ref="H46:I46"/>
    <mergeCell ref="J46:K46"/>
    <mergeCell ref="L46:L47"/>
    <mergeCell ref="M46:N46"/>
    <mergeCell ref="F44:F45"/>
    <mergeCell ref="G44:G45"/>
    <mergeCell ref="H44:I44"/>
    <mergeCell ref="J44:K44"/>
    <mergeCell ref="L44:L45"/>
    <mergeCell ref="A44:A45"/>
    <mergeCell ref="B44:B45"/>
    <mergeCell ref="C44:C45"/>
    <mergeCell ref="D44:D45"/>
    <mergeCell ref="E44:E45"/>
    <mergeCell ref="M40:N40"/>
    <mergeCell ref="A42:A43"/>
    <mergeCell ref="B42:B43"/>
    <mergeCell ref="C42:C43"/>
    <mergeCell ref="D42:D43"/>
    <mergeCell ref="E42:E43"/>
    <mergeCell ref="F42:F43"/>
    <mergeCell ref="G42:G43"/>
    <mergeCell ref="H42:I42"/>
    <mergeCell ref="J42:K42"/>
    <mergeCell ref="L42:L43"/>
    <mergeCell ref="M42:N42"/>
    <mergeCell ref="F40:F41"/>
    <mergeCell ref="G40:G41"/>
    <mergeCell ref="H40:I40"/>
    <mergeCell ref="J40:K40"/>
    <mergeCell ref="L40:L41"/>
    <mergeCell ref="A40:A41"/>
    <mergeCell ref="B40:B41"/>
    <mergeCell ref="C40:C41"/>
    <mergeCell ref="D40:D41"/>
    <mergeCell ref="E40:E41"/>
    <mergeCell ref="M36:N36"/>
    <mergeCell ref="A38:A39"/>
    <mergeCell ref="B38:B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F36:F37"/>
    <mergeCell ref="G36:G37"/>
    <mergeCell ref="H36:I36"/>
    <mergeCell ref="J36:K36"/>
    <mergeCell ref="L36:L37"/>
    <mergeCell ref="A36:A37"/>
    <mergeCell ref="B36:B37"/>
    <mergeCell ref="C36:C37"/>
    <mergeCell ref="D36:D37"/>
    <mergeCell ref="E36:E37"/>
    <mergeCell ref="F32:F33"/>
    <mergeCell ref="G32:G33"/>
    <mergeCell ref="H32:I32"/>
    <mergeCell ref="J32:K32"/>
    <mergeCell ref="L32:L33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F34:F35"/>
    <mergeCell ref="G34:G35"/>
    <mergeCell ref="H34:I34"/>
    <mergeCell ref="J34:K34"/>
    <mergeCell ref="F28:F29"/>
    <mergeCell ref="G28:G29"/>
    <mergeCell ref="H28:I28"/>
    <mergeCell ref="J28:K28"/>
    <mergeCell ref="L28:L29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F30:F31"/>
    <mergeCell ref="G30:G31"/>
    <mergeCell ref="H30:I30"/>
    <mergeCell ref="J30:K30"/>
    <mergeCell ref="F24:F25"/>
    <mergeCell ref="G24:G25"/>
    <mergeCell ref="H24:I24"/>
    <mergeCell ref="J24:K24"/>
    <mergeCell ref="L24:L25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F26:F27"/>
    <mergeCell ref="G26:G27"/>
    <mergeCell ref="H26:I26"/>
    <mergeCell ref="J26:K26"/>
    <mergeCell ref="F20:F21"/>
    <mergeCell ref="G20:G21"/>
    <mergeCell ref="H20:I20"/>
    <mergeCell ref="J20:K20"/>
    <mergeCell ref="L20:L21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H22:I22"/>
    <mergeCell ref="J22:K22"/>
    <mergeCell ref="G10:G11"/>
    <mergeCell ref="G14:G15"/>
    <mergeCell ref="H14:I14"/>
    <mergeCell ref="J14:K14"/>
    <mergeCell ref="L14:L15"/>
    <mergeCell ref="M14:N14"/>
    <mergeCell ref="F16:F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B12:B13"/>
    <mergeCell ref="A14:A15"/>
    <mergeCell ref="B14:B15"/>
    <mergeCell ref="C14:C15"/>
    <mergeCell ref="D14:D15"/>
    <mergeCell ref="E14:E15"/>
    <mergeCell ref="F14:F15"/>
    <mergeCell ref="C10:C11"/>
    <mergeCell ref="D10:D11"/>
    <mergeCell ref="E10:E11"/>
    <mergeCell ref="F10:F11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M12:N12"/>
    <mergeCell ref="B8:B9"/>
    <mergeCell ref="A10:A11"/>
    <mergeCell ref="B10:B11"/>
    <mergeCell ref="A8:A9"/>
    <mergeCell ref="C8:C9"/>
    <mergeCell ref="D8:D9"/>
    <mergeCell ref="E8:E9"/>
    <mergeCell ref="F8:F9"/>
    <mergeCell ref="G8:G9"/>
    <mergeCell ref="M10:N10"/>
    <mergeCell ref="Q78:R78"/>
    <mergeCell ref="Q80:R80"/>
    <mergeCell ref="G18:G19"/>
    <mergeCell ref="H18:I18"/>
    <mergeCell ref="J18:K18"/>
    <mergeCell ref="L18:L19"/>
    <mergeCell ref="M18:N18"/>
    <mergeCell ref="G16:G17"/>
    <mergeCell ref="H16:I16"/>
    <mergeCell ref="J16:K16"/>
    <mergeCell ref="L16:L17"/>
    <mergeCell ref="M16:N16"/>
    <mergeCell ref="M20:N20"/>
    <mergeCell ref="L22:L23"/>
    <mergeCell ref="M22:N22"/>
    <mergeCell ref="M24:N24"/>
    <mergeCell ref="L26:L27"/>
    <mergeCell ref="M26:N26"/>
    <mergeCell ref="M28:N28"/>
    <mergeCell ref="L30:L31"/>
    <mergeCell ref="M30:N30"/>
    <mergeCell ref="M32:N32"/>
    <mergeCell ref="L34:L35"/>
    <mergeCell ref="M34:N34"/>
  </mergeCells>
  <phoneticPr fontId="10" type="noConversion"/>
  <pageMargins left="0.31496062992125984" right="0.31496062992125984" top="0.55118110236220474" bottom="0.35433070866141736" header="0.31496062992125984" footer="0.31496062992125984"/>
  <pageSetup paperSize="9" scale="63" orientation="landscape" r:id="rId1"/>
  <rowBreaks count="1" manualBreakCount="1">
    <brk id="21" max="15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275B-A236-495C-B4FA-78BB07E17E1D}">
  <dimension ref="A1:S129"/>
  <sheetViews>
    <sheetView topLeftCell="B113" zoomScale="85" zoomScaleNormal="85" zoomScaleSheetLayoutView="96" workbookViewId="0">
      <selection activeCell="Q113" sqref="Q1:S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09765625" customWidth="1"/>
    <col min="4" max="4" width="7.69921875" customWidth="1"/>
    <col min="5" max="5" width="15.09765625" customWidth="1"/>
    <col min="6" max="6" width="6.59765625" customWidth="1"/>
    <col min="7" max="7" width="12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</cols>
  <sheetData>
    <row r="1" spans="1:19" x14ac:dyDescent="0.4">
      <c r="A1" s="42"/>
      <c r="B1" s="106"/>
      <c r="C1" s="42"/>
      <c r="D1" s="42"/>
      <c r="E1" s="42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9" x14ac:dyDescent="0.4">
      <c r="A2" s="434" t="s">
        <v>137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9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9" x14ac:dyDescent="0.4">
      <c r="A4" s="435" t="s">
        <v>133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9" x14ac:dyDescent="0.4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</row>
    <row r="6" spans="1:19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9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4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9" ht="94.5" customHeight="1" x14ac:dyDescent="0.4">
      <c r="A8" s="422">
        <v>1</v>
      </c>
      <c r="B8" s="130" t="s">
        <v>152</v>
      </c>
      <c r="C8" s="114">
        <v>20000</v>
      </c>
      <c r="D8" s="426" t="s">
        <v>12</v>
      </c>
      <c r="E8" s="114">
        <v>18500</v>
      </c>
      <c r="F8" s="426" t="s">
        <v>12</v>
      </c>
      <c r="G8" s="430" t="s">
        <v>13</v>
      </c>
      <c r="H8" s="478" t="s">
        <v>154</v>
      </c>
      <c r="I8" s="479"/>
      <c r="J8" s="430" t="str">
        <f>H8</f>
        <v>บริษัท บุญดีทรานสปอร์ต จำกัด</v>
      </c>
      <c r="K8" s="448"/>
      <c r="L8" s="449" t="s">
        <v>48</v>
      </c>
      <c r="M8" s="445" t="s">
        <v>63</v>
      </c>
      <c r="N8" s="446"/>
      <c r="O8" s="46" t="s">
        <v>155</v>
      </c>
      <c r="P8" s="108">
        <v>2568</v>
      </c>
      <c r="Q8" s="116"/>
    </row>
    <row r="9" spans="1:19" ht="27.75" customHeight="1" x14ac:dyDescent="0.4">
      <c r="A9" s="423"/>
      <c r="B9" s="211"/>
      <c r="C9" s="70"/>
      <c r="D9" s="427"/>
      <c r="E9" s="70"/>
      <c r="F9" s="427"/>
      <c r="G9" s="431"/>
      <c r="H9" s="111" t="s">
        <v>153</v>
      </c>
      <c r="I9" s="46" t="str">
        <f>F8</f>
        <v>บาท</v>
      </c>
      <c r="J9" s="111" t="s">
        <v>153</v>
      </c>
      <c r="K9" s="46" t="s">
        <v>12</v>
      </c>
      <c r="L9" s="438"/>
      <c r="M9" s="46" t="s">
        <v>14</v>
      </c>
      <c r="N9" s="46" t="s">
        <v>138</v>
      </c>
      <c r="O9" s="46" t="s">
        <v>156</v>
      </c>
      <c r="P9" s="109">
        <v>2568</v>
      </c>
    </row>
    <row r="10" spans="1:19" ht="122.4" customHeight="1" x14ac:dyDescent="0.4">
      <c r="A10" s="422">
        <v>2</v>
      </c>
      <c r="B10" s="130" t="s">
        <v>157</v>
      </c>
      <c r="C10" s="199" t="s">
        <v>168</v>
      </c>
      <c r="D10" s="426" t="s">
        <v>12</v>
      </c>
      <c r="E10" s="199" t="str">
        <f>C10</f>
        <v>20,000.00</v>
      </c>
      <c r="F10" s="426" t="s">
        <v>12</v>
      </c>
      <c r="G10" s="428" t="s">
        <v>13</v>
      </c>
      <c r="H10" s="478" t="s">
        <v>158</v>
      </c>
      <c r="I10" s="479"/>
      <c r="J10" s="478" t="str">
        <f t="shared" ref="J10:J14" si="0">H10</f>
        <v>บริษัท ธนัชวิชญ์ แทรเวล กรุ๊ป จำกัด</v>
      </c>
      <c r="K10" s="479"/>
      <c r="L10" s="449" t="s">
        <v>48</v>
      </c>
      <c r="M10" s="445" t="s">
        <v>63</v>
      </c>
      <c r="N10" s="446"/>
      <c r="O10" s="46" t="s">
        <v>159</v>
      </c>
      <c r="P10" s="110" t="s">
        <v>27</v>
      </c>
      <c r="S10" s="255"/>
    </row>
    <row r="11" spans="1:19" ht="24.6" customHeight="1" x14ac:dyDescent="0.4">
      <c r="A11" s="423"/>
      <c r="B11" s="211"/>
      <c r="C11" s="203"/>
      <c r="D11" s="427"/>
      <c r="E11" s="203"/>
      <c r="F11" s="427"/>
      <c r="G11" s="429"/>
      <c r="H11" s="111" t="str">
        <f>C10</f>
        <v>20,000.00</v>
      </c>
      <c r="I11" s="46" t="str">
        <f>F10</f>
        <v>บาท</v>
      </c>
      <c r="J11" s="111" t="str">
        <f t="shared" si="0"/>
        <v>20,000.00</v>
      </c>
      <c r="K11" s="46" t="str">
        <f>I11</f>
        <v>บาท</v>
      </c>
      <c r="L11" s="438"/>
      <c r="M11" s="46" t="s">
        <v>14</v>
      </c>
      <c r="N11" s="46" t="s">
        <v>141</v>
      </c>
      <c r="O11" s="46" t="s">
        <v>156</v>
      </c>
      <c r="P11" s="109">
        <v>2568</v>
      </c>
    </row>
    <row r="12" spans="1:19" ht="54" customHeight="1" x14ac:dyDescent="0.4">
      <c r="A12" s="88">
        <v>3</v>
      </c>
      <c r="B12" s="130" t="s">
        <v>160</v>
      </c>
      <c r="C12" s="112" t="s">
        <v>289</v>
      </c>
      <c r="D12" s="69" t="s">
        <v>12</v>
      </c>
      <c r="E12" s="112" t="s">
        <v>169</v>
      </c>
      <c r="F12" s="69" t="s">
        <v>12</v>
      </c>
      <c r="G12" s="428" t="s">
        <v>13</v>
      </c>
      <c r="H12" s="480" t="s">
        <v>161</v>
      </c>
      <c r="I12" s="481"/>
      <c r="J12" s="480" t="str">
        <f t="shared" si="0"/>
        <v>บริษัท ไฮโดรสปอร์ต (ประเทศไทย๗ จำกัด</v>
      </c>
      <c r="K12" s="481"/>
      <c r="L12" s="449" t="s">
        <v>48</v>
      </c>
      <c r="M12" s="443" t="s">
        <v>63</v>
      </c>
      <c r="N12" s="444"/>
      <c r="O12" s="58" t="s">
        <v>162</v>
      </c>
      <c r="P12" s="113" t="s">
        <v>27</v>
      </c>
      <c r="Q12" s="192"/>
    </row>
    <row r="13" spans="1:19" ht="24" customHeight="1" x14ac:dyDescent="0.4">
      <c r="A13" s="81"/>
      <c r="B13" s="202"/>
      <c r="C13" s="219"/>
      <c r="D13" s="72"/>
      <c r="E13" s="219"/>
      <c r="F13" s="72"/>
      <c r="G13" s="429"/>
      <c r="H13" s="109" t="s">
        <v>169</v>
      </c>
      <c r="I13" s="56" t="s">
        <v>12</v>
      </c>
      <c r="J13" s="109" t="s">
        <v>169</v>
      </c>
      <c r="K13" s="56" t="s">
        <v>12</v>
      </c>
      <c r="L13" s="438"/>
      <c r="M13" s="93" t="s">
        <v>14</v>
      </c>
      <c r="N13" s="63" t="s">
        <v>163</v>
      </c>
      <c r="O13" s="58" t="s">
        <v>156</v>
      </c>
      <c r="P13" s="113">
        <v>2568</v>
      </c>
    </row>
    <row r="14" spans="1:19" ht="82.2" customHeight="1" x14ac:dyDescent="0.4">
      <c r="A14" s="88">
        <v>4</v>
      </c>
      <c r="B14" s="130" t="s">
        <v>179</v>
      </c>
      <c r="C14" s="112" t="s">
        <v>223</v>
      </c>
      <c r="D14" s="69" t="s">
        <v>12</v>
      </c>
      <c r="E14" s="112" t="s">
        <v>170</v>
      </c>
      <c r="F14" s="69" t="s">
        <v>12</v>
      </c>
      <c r="G14" s="428" t="s">
        <v>13</v>
      </c>
      <c r="H14" s="480" t="s">
        <v>164</v>
      </c>
      <c r="I14" s="481"/>
      <c r="J14" s="480" t="str">
        <f t="shared" si="0"/>
        <v>นายธนาพันธ์ แสงพรมชาลี</v>
      </c>
      <c r="K14" s="481"/>
      <c r="L14" s="449" t="s">
        <v>48</v>
      </c>
      <c r="M14" s="443" t="s">
        <v>63</v>
      </c>
      <c r="N14" s="444"/>
      <c r="O14" s="58" t="s">
        <v>165</v>
      </c>
      <c r="P14" s="113" t="s">
        <v>27</v>
      </c>
      <c r="Q14" s="192"/>
    </row>
    <row r="15" spans="1:19" ht="23.4" customHeight="1" x14ac:dyDescent="0.4">
      <c r="A15" s="81"/>
      <c r="B15" s="202"/>
      <c r="C15" s="219"/>
      <c r="D15" s="72"/>
      <c r="E15" s="203"/>
      <c r="F15" s="72"/>
      <c r="G15" s="429"/>
      <c r="H15" s="109" t="s">
        <v>170</v>
      </c>
      <c r="I15" s="56" t="s">
        <v>12</v>
      </c>
      <c r="J15" s="109" t="s">
        <v>170</v>
      </c>
      <c r="K15" s="56" t="s">
        <v>12</v>
      </c>
      <c r="L15" s="438"/>
      <c r="M15" s="93" t="s">
        <v>14</v>
      </c>
      <c r="N15" s="63" t="s">
        <v>166</v>
      </c>
      <c r="O15" s="58" t="s">
        <v>156</v>
      </c>
      <c r="P15" s="113">
        <v>2568</v>
      </c>
    </row>
    <row r="16" spans="1:19" ht="56.4" customHeight="1" x14ac:dyDescent="0.4">
      <c r="A16" s="88" t="s">
        <v>138</v>
      </c>
      <c r="B16" s="130" t="s">
        <v>167</v>
      </c>
      <c r="C16" s="112" t="s">
        <v>171</v>
      </c>
      <c r="D16" s="69" t="s">
        <v>12</v>
      </c>
      <c r="E16" s="112" t="str">
        <f>C16</f>
        <v>84,744.00</v>
      </c>
      <c r="F16" s="69" t="s">
        <v>12</v>
      </c>
      <c r="G16" s="428" t="s">
        <v>13</v>
      </c>
      <c r="H16" s="480" t="s">
        <v>172</v>
      </c>
      <c r="I16" s="481"/>
      <c r="J16" s="480" t="str">
        <f>H16</f>
        <v>บริษัท ร่มฉัตรอาภา จำกัด</v>
      </c>
      <c r="K16" s="481"/>
      <c r="L16" s="449" t="s">
        <v>48</v>
      </c>
      <c r="M16" s="443" t="s">
        <v>23</v>
      </c>
      <c r="N16" s="444"/>
      <c r="O16" s="58" t="s">
        <v>173</v>
      </c>
      <c r="P16" s="113" t="s">
        <v>27</v>
      </c>
    </row>
    <row r="17" spans="1:16" ht="24" customHeight="1" x14ac:dyDescent="0.4">
      <c r="A17" s="81"/>
      <c r="B17" s="202"/>
      <c r="C17" s="219"/>
      <c r="D17" s="72"/>
      <c r="E17" s="203"/>
      <c r="F17" s="72"/>
      <c r="G17" s="429"/>
      <c r="H17" s="109" t="str">
        <f>C16</f>
        <v>84,744.00</v>
      </c>
      <c r="I17" s="56" t="s">
        <v>12</v>
      </c>
      <c r="J17" s="109" t="str">
        <f>H17</f>
        <v>84,744.00</v>
      </c>
      <c r="K17" s="56" t="s">
        <v>12</v>
      </c>
      <c r="L17" s="438"/>
      <c r="M17" s="93" t="s">
        <v>14</v>
      </c>
      <c r="N17" s="63" t="s">
        <v>174</v>
      </c>
      <c r="O17" s="58" t="s">
        <v>156</v>
      </c>
      <c r="P17" s="113">
        <v>2568</v>
      </c>
    </row>
    <row r="18" spans="1:16" ht="24" customHeight="1" x14ac:dyDescent="0.4">
      <c r="A18" s="88" t="s">
        <v>143</v>
      </c>
      <c r="B18" s="130" t="s">
        <v>175</v>
      </c>
      <c r="C18" s="112" t="s">
        <v>176</v>
      </c>
      <c r="D18" s="69" t="s">
        <v>12</v>
      </c>
      <c r="E18" s="77">
        <v>9455</v>
      </c>
      <c r="F18" s="69" t="s">
        <v>12</v>
      </c>
      <c r="G18" s="428" t="s">
        <v>13</v>
      </c>
      <c r="H18" s="480" t="s">
        <v>42</v>
      </c>
      <c r="I18" s="481"/>
      <c r="J18" s="480" t="s">
        <v>42</v>
      </c>
      <c r="K18" s="481"/>
      <c r="L18" s="449" t="s">
        <v>48</v>
      </c>
      <c r="M18" s="443" t="s">
        <v>23</v>
      </c>
      <c r="N18" s="444"/>
      <c r="O18" s="58" t="s">
        <v>177</v>
      </c>
      <c r="P18" s="113" t="s">
        <v>27</v>
      </c>
    </row>
    <row r="19" spans="1:16" ht="24" customHeight="1" x14ac:dyDescent="0.4">
      <c r="A19" s="81"/>
      <c r="B19" s="220"/>
      <c r="C19" s="221"/>
      <c r="D19" s="73"/>
      <c r="E19" s="221"/>
      <c r="F19" s="73"/>
      <c r="G19" s="429"/>
      <c r="H19" s="77">
        <v>9455</v>
      </c>
      <c r="I19" s="46" t="s">
        <v>12</v>
      </c>
      <c r="J19" s="48">
        <v>9455</v>
      </c>
      <c r="K19" s="46" t="s">
        <v>12</v>
      </c>
      <c r="L19" s="438"/>
      <c r="M19" s="93" t="s">
        <v>14</v>
      </c>
      <c r="N19" s="63" t="s">
        <v>178</v>
      </c>
      <c r="O19" s="58" t="s">
        <v>156</v>
      </c>
      <c r="P19" s="113">
        <v>2568</v>
      </c>
    </row>
    <row r="20" spans="1:16" ht="51" customHeight="1" x14ac:dyDescent="0.4">
      <c r="A20" s="78" t="s">
        <v>222</v>
      </c>
      <c r="B20" s="222" t="s">
        <v>304</v>
      </c>
      <c r="C20" s="223">
        <v>930900</v>
      </c>
      <c r="D20" s="69" t="s">
        <v>12</v>
      </c>
      <c r="E20" s="77">
        <v>930900</v>
      </c>
      <c r="F20" s="69" t="s">
        <v>12</v>
      </c>
      <c r="G20" s="428" t="s">
        <v>303</v>
      </c>
      <c r="H20" s="480" t="s">
        <v>305</v>
      </c>
      <c r="I20" s="481"/>
      <c r="J20" s="480" t="s">
        <v>305</v>
      </c>
      <c r="K20" s="481"/>
      <c r="L20" s="449" t="s">
        <v>48</v>
      </c>
      <c r="M20" s="443" t="s">
        <v>300</v>
      </c>
      <c r="N20" s="444"/>
      <c r="O20" s="58" t="s">
        <v>306</v>
      </c>
      <c r="P20" s="113" t="s">
        <v>27</v>
      </c>
    </row>
    <row r="21" spans="1:16" ht="24" customHeight="1" x14ac:dyDescent="0.4">
      <c r="A21" s="81"/>
      <c r="B21" s="202"/>
      <c r="C21" s="203"/>
      <c r="D21" s="72"/>
      <c r="E21" s="203"/>
      <c r="F21" s="72"/>
      <c r="G21" s="429"/>
      <c r="H21" s="55">
        <f>C20</f>
        <v>930900</v>
      </c>
      <c r="I21" s="56" t="s">
        <v>12</v>
      </c>
      <c r="J21" s="55">
        <v>930900</v>
      </c>
      <c r="K21" s="56" t="s">
        <v>12</v>
      </c>
      <c r="L21" s="438"/>
      <c r="M21" s="93" t="s">
        <v>14</v>
      </c>
      <c r="N21" s="63" t="s">
        <v>233</v>
      </c>
      <c r="O21" s="58" t="s">
        <v>156</v>
      </c>
      <c r="P21" s="113">
        <v>2568</v>
      </c>
    </row>
    <row r="22" spans="1:16" ht="123" customHeight="1" x14ac:dyDescent="0.4">
      <c r="A22" s="197" t="s">
        <v>208</v>
      </c>
      <c r="B22" s="198" t="s">
        <v>826</v>
      </c>
      <c r="C22" s="199" t="s">
        <v>827</v>
      </c>
      <c r="D22" s="69" t="s">
        <v>12</v>
      </c>
      <c r="E22" s="199" t="s">
        <v>827</v>
      </c>
      <c r="F22" s="69" t="s">
        <v>12</v>
      </c>
      <c r="G22" s="123" t="s">
        <v>13</v>
      </c>
      <c r="H22" s="352" t="s">
        <v>445</v>
      </c>
      <c r="I22" s="524"/>
      <c r="J22" s="352" t="s">
        <v>445</v>
      </c>
      <c r="K22" s="524"/>
      <c r="L22" s="354" t="s">
        <v>917</v>
      </c>
      <c r="M22" s="482" t="s">
        <v>722</v>
      </c>
      <c r="N22" s="483"/>
      <c r="O22" s="69" t="s">
        <v>828</v>
      </c>
      <c r="P22" s="200" t="s">
        <v>207</v>
      </c>
    </row>
    <row r="23" spans="1:16" ht="24" customHeight="1" x14ac:dyDescent="0.4">
      <c r="A23" s="201"/>
      <c r="B23" s="202"/>
      <c r="C23" s="203"/>
      <c r="D23" s="72"/>
      <c r="E23" s="203"/>
      <c r="F23" s="72"/>
      <c r="G23" s="71"/>
      <c r="H23" s="55">
        <v>9000</v>
      </c>
      <c r="I23" s="46" t="s">
        <v>12</v>
      </c>
      <c r="J23" s="55">
        <v>9000</v>
      </c>
      <c r="K23" s="46" t="s">
        <v>12</v>
      </c>
      <c r="L23" s="355"/>
      <c r="M23" s="63" t="s">
        <v>14</v>
      </c>
      <c r="N23" s="58" t="s">
        <v>262</v>
      </c>
      <c r="O23" s="58" t="s">
        <v>156</v>
      </c>
      <c r="P23" s="113" t="s">
        <v>207</v>
      </c>
    </row>
    <row r="24" spans="1:16" ht="63" customHeight="1" x14ac:dyDescent="0.4">
      <c r="A24" s="197" t="s">
        <v>262</v>
      </c>
      <c r="B24" s="198" t="s">
        <v>829</v>
      </c>
      <c r="C24" s="199" t="s">
        <v>830</v>
      </c>
      <c r="D24" s="69" t="s">
        <v>12</v>
      </c>
      <c r="E24" s="199" t="s">
        <v>830</v>
      </c>
      <c r="F24" s="69" t="s">
        <v>12</v>
      </c>
      <c r="G24" s="123" t="s">
        <v>13</v>
      </c>
      <c r="H24" s="352" t="s">
        <v>389</v>
      </c>
      <c r="I24" s="353"/>
      <c r="J24" s="352" t="s">
        <v>389</v>
      </c>
      <c r="K24" s="353"/>
      <c r="L24" s="354" t="s">
        <v>407</v>
      </c>
      <c r="M24" s="443" t="s">
        <v>722</v>
      </c>
      <c r="N24" s="444"/>
      <c r="O24" s="58" t="s">
        <v>831</v>
      </c>
      <c r="P24" s="113" t="s">
        <v>207</v>
      </c>
    </row>
    <row r="25" spans="1:16" s="38" customFormat="1" ht="25.5" customHeight="1" x14ac:dyDescent="0.4">
      <c r="A25" s="201"/>
      <c r="B25" s="204"/>
      <c r="C25" s="203"/>
      <c r="D25" s="72"/>
      <c r="E25" s="203"/>
      <c r="F25" s="72"/>
      <c r="G25" s="71"/>
      <c r="H25" s="205">
        <v>2396</v>
      </c>
      <c r="I25" s="205" t="s">
        <v>12</v>
      </c>
      <c r="J25" s="205">
        <v>2396</v>
      </c>
      <c r="K25" s="205" t="s">
        <v>12</v>
      </c>
      <c r="L25" s="355"/>
      <c r="M25" s="58" t="s">
        <v>14</v>
      </c>
      <c r="N25" s="63" t="s">
        <v>262</v>
      </c>
      <c r="O25" s="58" t="s">
        <v>156</v>
      </c>
      <c r="P25" s="113" t="s">
        <v>207</v>
      </c>
    </row>
    <row r="26" spans="1:16" ht="84" customHeight="1" x14ac:dyDescent="0.4">
      <c r="A26" s="206" t="s">
        <v>174</v>
      </c>
      <c r="B26" s="207" t="s">
        <v>832</v>
      </c>
      <c r="C26" s="208" t="s">
        <v>833</v>
      </c>
      <c r="D26" s="73" t="s">
        <v>12</v>
      </c>
      <c r="E26" s="208" t="s">
        <v>833</v>
      </c>
      <c r="F26" s="73" t="s">
        <v>12</v>
      </c>
      <c r="G26" s="80" t="s">
        <v>13</v>
      </c>
      <c r="H26" s="394" t="s">
        <v>389</v>
      </c>
      <c r="I26" s="521"/>
      <c r="J26" s="394" t="s">
        <v>389</v>
      </c>
      <c r="K26" s="521"/>
      <c r="L26" s="354" t="s">
        <v>407</v>
      </c>
      <c r="M26" s="522" t="s">
        <v>722</v>
      </c>
      <c r="N26" s="523"/>
      <c r="O26" s="72" t="s">
        <v>834</v>
      </c>
      <c r="P26" s="209" t="s">
        <v>207</v>
      </c>
    </row>
    <row r="27" spans="1:16" s="38" customFormat="1" ht="25.5" customHeight="1" x14ac:dyDescent="0.4">
      <c r="A27" s="201"/>
      <c r="B27" s="204"/>
      <c r="C27" s="203"/>
      <c r="D27" s="72"/>
      <c r="E27" s="203"/>
      <c r="F27" s="72"/>
      <c r="G27" s="71"/>
      <c r="H27" s="205">
        <v>1798</v>
      </c>
      <c r="I27" s="210" t="s">
        <v>12</v>
      </c>
      <c r="J27" s="90">
        <v>1798</v>
      </c>
      <c r="K27" s="105" t="s">
        <v>12</v>
      </c>
      <c r="L27" s="355"/>
      <c r="M27" s="72" t="s">
        <v>14</v>
      </c>
      <c r="N27" s="128" t="s">
        <v>174</v>
      </c>
      <c r="O27" s="72" t="s">
        <v>156</v>
      </c>
      <c r="P27" s="209" t="s">
        <v>207</v>
      </c>
    </row>
    <row r="28" spans="1:16" ht="126.75" customHeight="1" x14ac:dyDescent="0.4">
      <c r="A28" s="206" t="s">
        <v>276</v>
      </c>
      <c r="B28" s="207" t="s">
        <v>835</v>
      </c>
      <c r="C28" s="208" t="s">
        <v>894</v>
      </c>
      <c r="D28" s="73" t="s">
        <v>12</v>
      </c>
      <c r="E28" s="208" t="s">
        <v>894</v>
      </c>
      <c r="F28" s="73" t="s">
        <v>12</v>
      </c>
      <c r="G28" s="80" t="s">
        <v>13</v>
      </c>
      <c r="H28" s="394" t="s">
        <v>389</v>
      </c>
      <c r="I28" s="521"/>
      <c r="J28" s="394" t="s">
        <v>389</v>
      </c>
      <c r="K28" s="521"/>
      <c r="L28" s="354" t="s">
        <v>407</v>
      </c>
      <c r="M28" s="522" t="s">
        <v>722</v>
      </c>
      <c r="N28" s="523"/>
      <c r="O28" s="72" t="s">
        <v>836</v>
      </c>
      <c r="P28" s="209" t="s">
        <v>207</v>
      </c>
    </row>
    <row r="29" spans="1:16" s="38" customFormat="1" ht="25.5" customHeight="1" x14ac:dyDescent="0.4">
      <c r="A29" s="201"/>
      <c r="B29" s="204"/>
      <c r="C29" s="203"/>
      <c r="D29" s="72"/>
      <c r="E29" s="203"/>
      <c r="F29" s="72"/>
      <c r="G29" s="71"/>
      <c r="H29" s="109" t="s">
        <v>894</v>
      </c>
      <c r="I29" s="105" t="s">
        <v>12</v>
      </c>
      <c r="J29" s="109" t="s">
        <v>894</v>
      </c>
      <c r="K29" s="105" t="s">
        <v>12</v>
      </c>
      <c r="L29" s="355"/>
      <c r="M29" s="58" t="s">
        <v>14</v>
      </c>
      <c r="N29" s="63" t="s">
        <v>174</v>
      </c>
      <c r="O29" s="58" t="s">
        <v>156</v>
      </c>
      <c r="P29" s="113" t="s">
        <v>207</v>
      </c>
    </row>
    <row r="30" spans="1:16" ht="141" customHeight="1" x14ac:dyDescent="0.4">
      <c r="A30" s="206" t="s">
        <v>178</v>
      </c>
      <c r="B30" s="207" t="s">
        <v>837</v>
      </c>
      <c r="C30" s="208" t="s">
        <v>833</v>
      </c>
      <c r="D30" s="73" t="s">
        <v>12</v>
      </c>
      <c r="E30" s="208" t="s">
        <v>833</v>
      </c>
      <c r="F30" s="73" t="s">
        <v>12</v>
      </c>
      <c r="G30" s="80" t="s">
        <v>13</v>
      </c>
      <c r="H30" s="394" t="s">
        <v>389</v>
      </c>
      <c r="I30" s="521"/>
      <c r="J30" s="394" t="s">
        <v>389</v>
      </c>
      <c r="K30" s="521"/>
      <c r="L30" s="354" t="s">
        <v>407</v>
      </c>
      <c r="M30" s="525" t="s">
        <v>722</v>
      </c>
      <c r="N30" s="526"/>
      <c r="O30" s="211" t="s">
        <v>838</v>
      </c>
      <c r="P30" s="211" t="s">
        <v>207</v>
      </c>
    </row>
    <row r="31" spans="1:16" s="38" customFormat="1" ht="25.5" customHeight="1" x14ac:dyDescent="0.4">
      <c r="A31" s="201"/>
      <c r="B31" s="204"/>
      <c r="C31" s="203"/>
      <c r="D31" s="72"/>
      <c r="E31" s="203"/>
      <c r="F31" s="72"/>
      <c r="G31" s="71"/>
      <c r="H31" s="205">
        <v>1798</v>
      </c>
      <c r="I31" s="210" t="s">
        <v>12</v>
      </c>
      <c r="J31" s="205">
        <v>1798</v>
      </c>
      <c r="K31" s="205" t="s">
        <v>12</v>
      </c>
      <c r="L31" s="355"/>
      <c r="M31" s="72" t="s">
        <v>14</v>
      </c>
      <c r="N31" s="128" t="s">
        <v>178</v>
      </c>
      <c r="O31" s="72" t="s">
        <v>156</v>
      </c>
      <c r="P31" s="209" t="s">
        <v>207</v>
      </c>
    </row>
    <row r="32" spans="1:16" ht="123" customHeight="1" x14ac:dyDescent="0.4">
      <c r="A32" s="197" t="s">
        <v>141</v>
      </c>
      <c r="B32" s="215" t="s">
        <v>839</v>
      </c>
      <c r="C32" s="199" t="s">
        <v>840</v>
      </c>
      <c r="D32" s="68" t="s">
        <v>12</v>
      </c>
      <c r="E32" s="199" t="s">
        <v>840</v>
      </c>
      <c r="F32" s="69" t="s">
        <v>12</v>
      </c>
      <c r="G32" s="123" t="s">
        <v>13</v>
      </c>
      <c r="H32" s="352" t="s">
        <v>841</v>
      </c>
      <c r="I32" s="353"/>
      <c r="J32" s="352" t="s">
        <v>841</v>
      </c>
      <c r="K32" s="353"/>
      <c r="L32" s="91" t="s">
        <v>870</v>
      </c>
      <c r="M32" s="443" t="s">
        <v>722</v>
      </c>
      <c r="N32" s="444"/>
      <c r="O32" s="58" t="s">
        <v>842</v>
      </c>
      <c r="P32" s="113" t="s">
        <v>207</v>
      </c>
    </row>
    <row r="33" spans="1:16" ht="25.5" customHeight="1" x14ac:dyDescent="0.4">
      <c r="A33" s="206"/>
      <c r="B33" s="216"/>
      <c r="C33" s="208"/>
      <c r="D33" s="129"/>
      <c r="E33" s="208"/>
      <c r="F33" s="73"/>
      <c r="G33" s="80"/>
      <c r="H33" s="79">
        <v>34058.019999999997</v>
      </c>
      <c r="I33" s="79" t="s">
        <v>12</v>
      </c>
      <c r="J33" s="92">
        <v>34058.019999999997</v>
      </c>
      <c r="K33" s="217" t="s">
        <v>12</v>
      </c>
      <c r="L33" s="53"/>
      <c r="M33" s="73" t="s">
        <v>14</v>
      </c>
      <c r="N33" s="73" t="s">
        <v>141</v>
      </c>
      <c r="O33" s="73" t="s">
        <v>156</v>
      </c>
      <c r="P33" s="218" t="s">
        <v>207</v>
      </c>
    </row>
    <row r="34" spans="1:16" ht="142.5" customHeight="1" x14ac:dyDescent="0.4">
      <c r="A34" s="197" t="s">
        <v>522</v>
      </c>
      <c r="B34" s="215" t="s">
        <v>843</v>
      </c>
      <c r="C34" s="199" t="s">
        <v>844</v>
      </c>
      <c r="D34" s="68" t="s">
        <v>12</v>
      </c>
      <c r="E34" s="199" t="s">
        <v>844</v>
      </c>
      <c r="F34" s="69" t="s">
        <v>12</v>
      </c>
      <c r="G34" s="123" t="s">
        <v>13</v>
      </c>
      <c r="H34" s="352" t="s">
        <v>845</v>
      </c>
      <c r="I34" s="353"/>
      <c r="J34" s="352" t="s">
        <v>845</v>
      </c>
      <c r="K34" s="353"/>
      <c r="L34" s="354" t="s">
        <v>917</v>
      </c>
      <c r="M34" s="443" t="s">
        <v>722</v>
      </c>
      <c r="N34" s="444"/>
      <c r="O34" s="58" t="s">
        <v>846</v>
      </c>
      <c r="P34" s="113" t="s">
        <v>207</v>
      </c>
    </row>
    <row r="35" spans="1:16" ht="25.5" customHeight="1" x14ac:dyDescent="0.4">
      <c r="A35" s="206"/>
      <c r="B35" s="216"/>
      <c r="C35" s="208"/>
      <c r="D35" s="129"/>
      <c r="E35" s="208"/>
      <c r="F35" s="73"/>
      <c r="G35" s="80"/>
      <c r="H35" s="79">
        <v>4400</v>
      </c>
      <c r="I35" s="79" t="s">
        <v>12</v>
      </c>
      <c r="J35" s="92">
        <v>4400</v>
      </c>
      <c r="K35" s="217" t="s">
        <v>12</v>
      </c>
      <c r="L35" s="355"/>
      <c r="M35" s="73" t="s">
        <v>14</v>
      </c>
      <c r="N35" s="73" t="s">
        <v>529</v>
      </c>
      <c r="O35" s="73" t="s">
        <v>156</v>
      </c>
      <c r="P35" s="218" t="s">
        <v>207</v>
      </c>
    </row>
    <row r="36" spans="1:16" ht="144" customHeight="1" x14ac:dyDescent="0.4">
      <c r="A36" s="197" t="s">
        <v>147</v>
      </c>
      <c r="B36" s="215" t="s">
        <v>847</v>
      </c>
      <c r="C36" s="199" t="s">
        <v>848</v>
      </c>
      <c r="D36" s="68" t="s">
        <v>12</v>
      </c>
      <c r="E36" s="199" t="s">
        <v>848</v>
      </c>
      <c r="F36" s="69" t="s">
        <v>12</v>
      </c>
      <c r="G36" s="123" t="s">
        <v>13</v>
      </c>
      <c r="H36" s="352" t="s">
        <v>849</v>
      </c>
      <c r="I36" s="353"/>
      <c r="J36" s="352" t="s">
        <v>849</v>
      </c>
      <c r="K36" s="353"/>
      <c r="L36" s="354" t="s">
        <v>917</v>
      </c>
      <c r="M36" s="443" t="s">
        <v>722</v>
      </c>
      <c r="N36" s="444"/>
      <c r="O36" s="58" t="s">
        <v>836</v>
      </c>
      <c r="P36" s="113" t="s">
        <v>207</v>
      </c>
    </row>
    <row r="37" spans="1:16" ht="25.5" customHeight="1" x14ac:dyDescent="0.4">
      <c r="A37" s="206"/>
      <c r="B37" s="216"/>
      <c r="C37" s="208"/>
      <c r="D37" s="129"/>
      <c r="E37" s="208"/>
      <c r="F37" s="73"/>
      <c r="G37" s="80"/>
      <c r="H37" s="79">
        <v>4350</v>
      </c>
      <c r="I37" s="79" t="s">
        <v>12</v>
      </c>
      <c r="J37" s="92">
        <v>4350</v>
      </c>
      <c r="K37" s="217" t="s">
        <v>12</v>
      </c>
      <c r="L37" s="355"/>
      <c r="M37" s="73" t="s">
        <v>14</v>
      </c>
      <c r="N37" s="73" t="s">
        <v>529</v>
      </c>
      <c r="O37" s="73" t="s">
        <v>156</v>
      </c>
      <c r="P37" s="218" t="s">
        <v>207</v>
      </c>
    </row>
    <row r="38" spans="1:16" ht="77.25" customHeight="1" x14ac:dyDescent="0.4">
      <c r="A38" s="197" t="s">
        <v>529</v>
      </c>
      <c r="B38" s="215" t="s">
        <v>850</v>
      </c>
      <c r="C38" s="199" t="s">
        <v>851</v>
      </c>
      <c r="D38" s="68" t="s">
        <v>12</v>
      </c>
      <c r="E38" s="199" t="s">
        <v>851</v>
      </c>
      <c r="F38" s="69" t="s">
        <v>12</v>
      </c>
      <c r="G38" s="123" t="s">
        <v>13</v>
      </c>
      <c r="H38" s="352" t="s">
        <v>852</v>
      </c>
      <c r="I38" s="353"/>
      <c r="J38" s="352" t="s">
        <v>852</v>
      </c>
      <c r="K38" s="353"/>
      <c r="L38" s="354" t="s">
        <v>407</v>
      </c>
      <c r="M38" s="443" t="s">
        <v>722</v>
      </c>
      <c r="N38" s="444"/>
      <c r="O38" s="58" t="s">
        <v>853</v>
      </c>
      <c r="P38" s="113" t="s">
        <v>207</v>
      </c>
    </row>
    <row r="39" spans="1:16" ht="23.25" customHeight="1" x14ac:dyDescent="0.4">
      <c r="A39" s="206"/>
      <c r="B39" s="216"/>
      <c r="C39" s="208"/>
      <c r="D39" s="129"/>
      <c r="E39" s="208"/>
      <c r="F39" s="73"/>
      <c r="G39" s="80"/>
      <c r="H39" s="79">
        <v>1070</v>
      </c>
      <c r="I39" s="79" t="s">
        <v>12</v>
      </c>
      <c r="J39" s="92">
        <v>1070</v>
      </c>
      <c r="K39" s="217" t="s">
        <v>12</v>
      </c>
      <c r="L39" s="355"/>
      <c r="M39" s="73" t="s">
        <v>14</v>
      </c>
      <c r="N39" s="73" t="s">
        <v>163</v>
      </c>
      <c r="O39" s="73" t="s">
        <v>156</v>
      </c>
      <c r="P39" s="218" t="s">
        <v>207</v>
      </c>
    </row>
    <row r="40" spans="1:16" ht="106.5" customHeight="1" x14ac:dyDescent="0.4">
      <c r="A40" s="197" t="s">
        <v>185</v>
      </c>
      <c r="B40" s="215" t="s">
        <v>854</v>
      </c>
      <c r="C40" s="199" t="s">
        <v>855</v>
      </c>
      <c r="D40" s="68" t="s">
        <v>12</v>
      </c>
      <c r="E40" s="199" t="s">
        <v>855</v>
      </c>
      <c r="F40" s="69" t="s">
        <v>12</v>
      </c>
      <c r="G40" s="123" t="s">
        <v>13</v>
      </c>
      <c r="H40" s="352" t="s">
        <v>856</v>
      </c>
      <c r="I40" s="353"/>
      <c r="J40" s="352" t="s">
        <v>856</v>
      </c>
      <c r="K40" s="353"/>
      <c r="L40" s="354" t="s">
        <v>407</v>
      </c>
      <c r="M40" s="443" t="s">
        <v>722</v>
      </c>
      <c r="N40" s="444"/>
      <c r="O40" s="58" t="s">
        <v>857</v>
      </c>
      <c r="P40" s="113" t="s">
        <v>207</v>
      </c>
    </row>
    <row r="41" spans="1:16" ht="25.5" customHeight="1" x14ac:dyDescent="0.4">
      <c r="A41" s="206"/>
      <c r="B41" s="216"/>
      <c r="C41" s="208"/>
      <c r="D41" s="129"/>
      <c r="E41" s="208"/>
      <c r="F41" s="73"/>
      <c r="G41" s="80"/>
      <c r="H41" s="79">
        <v>808</v>
      </c>
      <c r="I41" s="79" t="s">
        <v>12</v>
      </c>
      <c r="J41" s="92">
        <v>808</v>
      </c>
      <c r="K41" s="217" t="s">
        <v>12</v>
      </c>
      <c r="L41" s="355"/>
      <c r="M41" s="73" t="s">
        <v>14</v>
      </c>
      <c r="N41" s="73" t="s">
        <v>540</v>
      </c>
      <c r="O41" s="73" t="s">
        <v>156</v>
      </c>
      <c r="P41" s="218" t="s">
        <v>207</v>
      </c>
    </row>
    <row r="42" spans="1:16" ht="108.75" customHeight="1" x14ac:dyDescent="0.4">
      <c r="A42" s="197" t="s">
        <v>163</v>
      </c>
      <c r="B42" s="215" t="s">
        <v>858</v>
      </c>
      <c r="C42" s="199" t="s">
        <v>859</v>
      </c>
      <c r="D42" s="68" t="s">
        <v>12</v>
      </c>
      <c r="E42" s="199" t="s">
        <v>859</v>
      </c>
      <c r="F42" s="69" t="s">
        <v>12</v>
      </c>
      <c r="G42" s="123" t="s">
        <v>13</v>
      </c>
      <c r="H42" s="352" t="s">
        <v>645</v>
      </c>
      <c r="I42" s="353"/>
      <c r="J42" s="352" t="s">
        <v>645</v>
      </c>
      <c r="K42" s="353"/>
      <c r="L42" s="91" t="s">
        <v>870</v>
      </c>
      <c r="M42" s="443" t="s">
        <v>722</v>
      </c>
      <c r="N42" s="444"/>
      <c r="O42" s="58" t="s">
        <v>860</v>
      </c>
      <c r="P42" s="113" t="s">
        <v>207</v>
      </c>
    </row>
    <row r="43" spans="1:16" ht="25.5" customHeight="1" x14ac:dyDescent="0.4">
      <c r="A43" s="206"/>
      <c r="B43" s="216"/>
      <c r="C43" s="208"/>
      <c r="D43" s="129"/>
      <c r="E43" s="208"/>
      <c r="F43" s="73"/>
      <c r="G43" s="80"/>
      <c r="H43" s="79">
        <v>22953.98</v>
      </c>
      <c r="I43" s="79" t="s">
        <v>12</v>
      </c>
      <c r="J43" s="92">
        <v>22953.98</v>
      </c>
      <c r="K43" s="217" t="s">
        <v>12</v>
      </c>
      <c r="L43" s="53"/>
      <c r="M43" s="73" t="s">
        <v>14</v>
      </c>
      <c r="N43" s="73" t="s">
        <v>540</v>
      </c>
      <c r="O43" s="73" t="s">
        <v>156</v>
      </c>
      <c r="P43" s="218" t="s">
        <v>207</v>
      </c>
    </row>
    <row r="44" spans="1:16" ht="118.5" customHeight="1" x14ac:dyDescent="0.4">
      <c r="A44" s="197" t="s">
        <v>217</v>
      </c>
      <c r="B44" s="215" t="s">
        <v>861</v>
      </c>
      <c r="C44" s="199" t="s">
        <v>862</v>
      </c>
      <c r="D44" s="68" t="s">
        <v>12</v>
      </c>
      <c r="E44" s="199" t="s">
        <v>862</v>
      </c>
      <c r="F44" s="69" t="s">
        <v>12</v>
      </c>
      <c r="G44" s="123" t="s">
        <v>13</v>
      </c>
      <c r="H44" s="352" t="s">
        <v>863</v>
      </c>
      <c r="I44" s="353"/>
      <c r="J44" s="352" t="s">
        <v>863</v>
      </c>
      <c r="K44" s="353"/>
      <c r="L44" s="354" t="s">
        <v>407</v>
      </c>
      <c r="M44" s="443" t="s">
        <v>722</v>
      </c>
      <c r="N44" s="444"/>
      <c r="O44" s="58" t="s">
        <v>864</v>
      </c>
      <c r="P44" s="113" t="s">
        <v>207</v>
      </c>
    </row>
    <row r="45" spans="1:16" ht="25.5" customHeight="1" x14ac:dyDescent="0.4">
      <c r="A45" s="206"/>
      <c r="B45" s="216"/>
      <c r="C45" s="208"/>
      <c r="D45" s="129"/>
      <c r="E45" s="208"/>
      <c r="F45" s="73"/>
      <c r="G45" s="80"/>
      <c r="H45" s="79">
        <v>798</v>
      </c>
      <c r="I45" s="79" t="s">
        <v>12</v>
      </c>
      <c r="J45" s="92">
        <v>798</v>
      </c>
      <c r="K45" s="217" t="s">
        <v>12</v>
      </c>
      <c r="L45" s="355"/>
      <c r="M45" s="73" t="s">
        <v>14</v>
      </c>
      <c r="N45" s="73" t="s">
        <v>301</v>
      </c>
      <c r="O45" s="73" t="s">
        <v>156</v>
      </c>
      <c r="P45" s="218" t="s">
        <v>207</v>
      </c>
    </row>
    <row r="46" spans="1:16" ht="25.5" customHeight="1" x14ac:dyDescent="0.4">
      <c r="A46" s="197" t="s">
        <v>540</v>
      </c>
      <c r="B46" s="215" t="s">
        <v>865</v>
      </c>
      <c r="C46" s="199" t="s">
        <v>866</v>
      </c>
      <c r="D46" s="68" t="s">
        <v>12</v>
      </c>
      <c r="E46" s="199" t="s">
        <v>866</v>
      </c>
      <c r="F46" s="69" t="s">
        <v>12</v>
      </c>
      <c r="G46" s="123" t="s">
        <v>13</v>
      </c>
      <c r="H46" s="352" t="s">
        <v>867</v>
      </c>
      <c r="I46" s="353"/>
      <c r="J46" s="352" t="s">
        <v>867</v>
      </c>
      <c r="K46" s="353"/>
      <c r="L46" s="354" t="s">
        <v>407</v>
      </c>
      <c r="M46" s="443" t="s">
        <v>722</v>
      </c>
      <c r="N46" s="444"/>
      <c r="O46" s="58" t="s">
        <v>868</v>
      </c>
      <c r="P46" s="113" t="s">
        <v>207</v>
      </c>
    </row>
    <row r="47" spans="1:16" ht="25.5" customHeight="1" x14ac:dyDescent="0.4">
      <c r="A47" s="206"/>
      <c r="B47" s="216"/>
      <c r="C47" s="208"/>
      <c r="D47" s="129"/>
      <c r="E47" s="208"/>
      <c r="F47" s="73"/>
      <c r="G47" s="80"/>
      <c r="H47" s="79">
        <v>650</v>
      </c>
      <c r="I47" s="79" t="s">
        <v>12</v>
      </c>
      <c r="J47" s="92">
        <v>650</v>
      </c>
      <c r="K47" s="217" t="s">
        <v>12</v>
      </c>
      <c r="L47" s="355"/>
      <c r="M47" s="73" t="s">
        <v>14</v>
      </c>
      <c r="N47" s="73" t="s">
        <v>166</v>
      </c>
      <c r="O47" s="73" t="s">
        <v>156</v>
      </c>
      <c r="P47" s="218" t="s">
        <v>207</v>
      </c>
    </row>
    <row r="48" spans="1:16" ht="25.5" customHeight="1" x14ac:dyDescent="0.4">
      <c r="A48" s="374">
        <v>21</v>
      </c>
      <c r="B48" s="365" t="s">
        <v>742</v>
      </c>
      <c r="C48" s="187">
        <v>23332.73</v>
      </c>
      <c r="D48" s="344" t="s">
        <v>12</v>
      </c>
      <c r="E48" s="187">
        <f>C48</f>
        <v>23332.73</v>
      </c>
      <c r="F48" s="348" t="s">
        <v>12</v>
      </c>
      <c r="G48" s="350" t="s">
        <v>13</v>
      </c>
      <c r="H48" s="360" t="s">
        <v>336</v>
      </c>
      <c r="I48" s="361"/>
      <c r="J48" s="360" t="s">
        <v>336</v>
      </c>
      <c r="K48" s="361"/>
      <c r="L48" s="354" t="s">
        <v>407</v>
      </c>
      <c r="M48" s="338" t="s">
        <v>300</v>
      </c>
      <c r="N48" s="339"/>
      <c r="O48" s="15">
        <v>1</v>
      </c>
      <c r="P48" s="17">
        <v>2568</v>
      </c>
    </row>
    <row r="49" spans="1:16" ht="25.5" customHeight="1" x14ac:dyDescent="0.4">
      <c r="A49" s="375"/>
      <c r="B49" s="366"/>
      <c r="C49" s="14"/>
      <c r="D49" s="345"/>
      <c r="E49" s="14"/>
      <c r="F49" s="349"/>
      <c r="G49" s="351"/>
      <c r="H49" s="23">
        <f>C48</f>
        <v>23332.73</v>
      </c>
      <c r="I49" s="21" t="s">
        <v>12</v>
      </c>
      <c r="J49" s="23">
        <f>C48</f>
        <v>23332.73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7">
        <v>2567</v>
      </c>
    </row>
    <row r="50" spans="1:16" ht="25.5" customHeight="1" x14ac:dyDescent="0.4">
      <c r="A50" s="374">
        <v>22</v>
      </c>
      <c r="B50" s="365" t="s">
        <v>742</v>
      </c>
      <c r="C50" s="187">
        <v>18437.54</v>
      </c>
      <c r="D50" s="344" t="s">
        <v>12</v>
      </c>
      <c r="E50" s="187">
        <f>C50</f>
        <v>18437.54</v>
      </c>
      <c r="F50" s="348" t="s">
        <v>12</v>
      </c>
      <c r="G50" s="350" t="s">
        <v>13</v>
      </c>
      <c r="H50" s="360" t="s">
        <v>338</v>
      </c>
      <c r="I50" s="361"/>
      <c r="J50" s="360" t="s">
        <v>338</v>
      </c>
      <c r="K50" s="361"/>
      <c r="L50" s="354" t="s">
        <v>408</v>
      </c>
      <c r="M50" s="338" t="s">
        <v>300</v>
      </c>
      <c r="N50" s="339"/>
      <c r="O50" s="15">
        <v>2</v>
      </c>
      <c r="P50" s="17">
        <v>2568</v>
      </c>
    </row>
    <row r="51" spans="1:16" ht="25.5" customHeight="1" x14ac:dyDescent="0.4">
      <c r="A51" s="375"/>
      <c r="B51" s="366"/>
      <c r="C51" s="14"/>
      <c r="D51" s="345"/>
      <c r="E51" s="14"/>
      <c r="F51" s="349"/>
      <c r="G51" s="351"/>
      <c r="H51" s="23">
        <f>C50</f>
        <v>18437.54</v>
      </c>
      <c r="I51" s="21" t="s">
        <v>12</v>
      </c>
      <c r="J51" s="23">
        <f>C50</f>
        <v>18437.54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7">
        <v>2567</v>
      </c>
    </row>
    <row r="52" spans="1:16" ht="25.5" customHeight="1" x14ac:dyDescent="0.4">
      <c r="A52" s="374">
        <v>23</v>
      </c>
      <c r="B52" s="365" t="s">
        <v>742</v>
      </c>
      <c r="C52" s="187">
        <v>16311.34</v>
      </c>
      <c r="D52" s="344" t="s">
        <v>12</v>
      </c>
      <c r="E52" s="187">
        <f>C52</f>
        <v>16311.34</v>
      </c>
      <c r="F52" s="348" t="s">
        <v>12</v>
      </c>
      <c r="G52" s="350" t="s">
        <v>13</v>
      </c>
      <c r="H52" s="360" t="s">
        <v>341</v>
      </c>
      <c r="I52" s="361"/>
      <c r="J52" s="360" t="s">
        <v>341</v>
      </c>
      <c r="K52" s="361"/>
      <c r="L52" s="354" t="s">
        <v>409</v>
      </c>
      <c r="M52" s="338" t="s">
        <v>300</v>
      </c>
      <c r="N52" s="339"/>
      <c r="O52" s="15">
        <v>4</v>
      </c>
      <c r="P52" s="17">
        <v>2568</v>
      </c>
    </row>
    <row r="53" spans="1:16" ht="25.5" customHeight="1" x14ac:dyDescent="0.4">
      <c r="A53" s="375"/>
      <c r="B53" s="366"/>
      <c r="C53" s="14"/>
      <c r="D53" s="345"/>
      <c r="E53" s="14"/>
      <c r="F53" s="349"/>
      <c r="G53" s="351"/>
      <c r="H53" s="23">
        <f>C52</f>
        <v>16311.34</v>
      </c>
      <c r="I53" s="21" t="s">
        <v>12</v>
      </c>
      <c r="J53" s="23">
        <f>C52</f>
        <v>16311.34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7">
        <v>2567</v>
      </c>
    </row>
    <row r="54" spans="1:16" ht="25.5" customHeight="1" x14ac:dyDescent="0.4">
      <c r="A54" s="374">
        <v>24</v>
      </c>
      <c r="B54" s="365" t="s">
        <v>745</v>
      </c>
      <c r="C54" s="187">
        <v>16390.91</v>
      </c>
      <c r="D54" s="344" t="s">
        <v>12</v>
      </c>
      <c r="E54" s="187">
        <f t="shared" ref="E54" si="1">C54</f>
        <v>16390.91</v>
      </c>
      <c r="F54" s="348" t="s">
        <v>12</v>
      </c>
      <c r="G54" s="350" t="s">
        <v>13</v>
      </c>
      <c r="H54" s="360" t="s">
        <v>343</v>
      </c>
      <c r="I54" s="361"/>
      <c r="J54" s="360" t="s">
        <v>343</v>
      </c>
      <c r="K54" s="361"/>
      <c r="L54" s="354" t="s">
        <v>410</v>
      </c>
      <c r="M54" s="338" t="s">
        <v>300</v>
      </c>
      <c r="N54" s="339"/>
      <c r="O54" s="15">
        <v>5</v>
      </c>
      <c r="P54" s="17">
        <v>2568</v>
      </c>
    </row>
    <row r="55" spans="1:16" ht="25.5" customHeight="1" x14ac:dyDescent="0.4">
      <c r="A55" s="375"/>
      <c r="B55" s="366"/>
      <c r="C55" s="14"/>
      <c r="D55" s="345"/>
      <c r="E55" s="14"/>
      <c r="F55" s="349"/>
      <c r="G55" s="351"/>
      <c r="H55" s="23">
        <f>C54</f>
        <v>16390.91</v>
      </c>
      <c r="I55" s="21" t="s">
        <v>12</v>
      </c>
      <c r="J55" s="23">
        <f>C54</f>
        <v>16390.91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7">
        <v>2567</v>
      </c>
    </row>
    <row r="56" spans="1:16" ht="25.5" customHeight="1" x14ac:dyDescent="0.4">
      <c r="A56" s="374">
        <v>25</v>
      </c>
      <c r="B56" s="527" t="s">
        <v>746</v>
      </c>
      <c r="C56" s="187">
        <v>15913.5</v>
      </c>
      <c r="D56" s="344" t="s">
        <v>12</v>
      </c>
      <c r="E56" s="187">
        <f t="shared" ref="E56" si="2">C56</f>
        <v>15913.5</v>
      </c>
      <c r="F56" s="348" t="s">
        <v>12</v>
      </c>
      <c r="G56" s="350" t="s">
        <v>13</v>
      </c>
      <c r="H56" s="360" t="s">
        <v>345</v>
      </c>
      <c r="I56" s="361"/>
      <c r="J56" s="360" t="s">
        <v>345</v>
      </c>
      <c r="K56" s="361"/>
      <c r="L56" s="354" t="s">
        <v>411</v>
      </c>
      <c r="M56" s="338" t="s">
        <v>300</v>
      </c>
      <c r="N56" s="339"/>
      <c r="O56" s="15">
        <v>6</v>
      </c>
      <c r="P56" s="17">
        <v>2568</v>
      </c>
    </row>
    <row r="57" spans="1:16" ht="25.5" customHeight="1" x14ac:dyDescent="0.4">
      <c r="A57" s="375"/>
      <c r="B57" s="528"/>
      <c r="C57" s="14"/>
      <c r="D57" s="345"/>
      <c r="E57" s="14"/>
      <c r="F57" s="349"/>
      <c r="G57" s="351"/>
      <c r="H57" s="23">
        <f>C56</f>
        <v>15913.5</v>
      </c>
      <c r="I57" s="21" t="s">
        <v>12</v>
      </c>
      <c r="J57" s="23">
        <f>C56</f>
        <v>15913.5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ht="25.5" customHeight="1" x14ac:dyDescent="0.4">
      <c r="A58" s="374">
        <v>26</v>
      </c>
      <c r="B58" s="365" t="s">
        <v>746</v>
      </c>
      <c r="C58" s="187">
        <v>18540</v>
      </c>
      <c r="D58" s="344" t="s">
        <v>12</v>
      </c>
      <c r="E58" s="187">
        <f t="shared" ref="E58" si="3">C58</f>
        <v>18540</v>
      </c>
      <c r="F58" s="348" t="s">
        <v>12</v>
      </c>
      <c r="G58" s="350" t="s">
        <v>13</v>
      </c>
      <c r="H58" s="360" t="s">
        <v>346</v>
      </c>
      <c r="I58" s="361"/>
      <c r="J58" s="360" t="s">
        <v>346</v>
      </c>
      <c r="K58" s="361"/>
      <c r="L58" s="354" t="s">
        <v>412</v>
      </c>
      <c r="M58" s="338" t="s">
        <v>300</v>
      </c>
      <c r="N58" s="339"/>
      <c r="O58" s="15">
        <v>7</v>
      </c>
      <c r="P58" s="17">
        <v>2568</v>
      </c>
    </row>
    <row r="59" spans="1:16" ht="25.5" customHeight="1" x14ac:dyDescent="0.4">
      <c r="A59" s="375"/>
      <c r="B59" s="366"/>
      <c r="C59" s="14"/>
      <c r="D59" s="345"/>
      <c r="E59" s="14"/>
      <c r="F59" s="349"/>
      <c r="G59" s="351"/>
      <c r="H59" s="23">
        <f>C58</f>
        <v>18540</v>
      </c>
      <c r="I59" s="21" t="s">
        <v>12</v>
      </c>
      <c r="J59" s="23">
        <f>C58</f>
        <v>18540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ht="25.5" customHeight="1" x14ac:dyDescent="0.4">
      <c r="A60" s="374">
        <v>27</v>
      </c>
      <c r="B60" s="365" t="s">
        <v>747</v>
      </c>
      <c r="C60" s="187">
        <v>15450</v>
      </c>
      <c r="D60" s="344" t="s">
        <v>12</v>
      </c>
      <c r="E60" s="187">
        <f t="shared" ref="E60:E122" si="4">C60</f>
        <v>15450</v>
      </c>
      <c r="F60" s="348" t="s">
        <v>12</v>
      </c>
      <c r="G60" s="350" t="s">
        <v>13</v>
      </c>
      <c r="H60" s="360" t="s">
        <v>348</v>
      </c>
      <c r="I60" s="361"/>
      <c r="J60" s="360" t="s">
        <v>348</v>
      </c>
      <c r="K60" s="361"/>
      <c r="L60" s="354" t="s">
        <v>413</v>
      </c>
      <c r="M60" s="338" t="s">
        <v>300</v>
      </c>
      <c r="N60" s="339"/>
      <c r="O60" s="15">
        <v>8</v>
      </c>
      <c r="P60" s="17">
        <v>2568</v>
      </c>
    </row>
    <row r="61" spans="1:16" ht="25.5" customHeight="1" x14ac:dyDescent="0.4">
      <c r="A61" s="375"/>
      <c r="B61" s="366"/>
      <c r="C61" s="14"/>
      <c r="D61" s="345"/>
      <c r="E61" s="14"/>
      <c r="F61" s="349"/>
      <c r="G61" s="351"/>
      <c r="H61" s="23">
        <f>C60</f>
        <v>15450</v>
      </c>
      <c r="I61" s="21" t="s">
        <v>12</v>
      </c>
      <c r="J61" s="23">
        <f>C60</f>
        <v>15450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5.5" customHeight="1" x14ac:dyDescent="0.4">
      <c r="A62" s="374">
        <v>28</v>
      </c>
      <c r="B62" s="365" t="s">
        <v>748</v>
      </c>
      <c r="C62" s="187">
        <v>15225</v>
      </c>
      <c r="D62" s="344" t="s">
        <v>12</v>
      </c>
      <c r="E62" s="187">
        <f t="shared" si="4"/>
        <v>15225</v>
      </c>
      <c r="F62" s="348" t="s">
        <v>12</v>
      </c>
      <c r="G62" s="350" t="s">
        <v>13</v>
      </c>
      <c r="H62" s="360" t="s">
        <v>350</v>
      </c>
      <c r="I62" s="361"/>
      <c r="J62" s="360" t="s">
        <v>350</v>
      </c>
      <c r="K62" s="361"/>
      <c r="L62" s="354" t="s">
        <v>414</v>
      </c>
      <c r="M62" s="338" t="s">
        <v>300</v>
      </c>
      <c r="N62" s="339"/>
      <c r="O62" s="15">
        <v>9</v>
      </c>
      <c r="P62" s="17">
        <v>2568</v>
      </c>
    </row>
    <row r="63" spans="1:16" ht="25.5" customHeight="1" x14ac:dyDescent="0.4">
      <c r="A63" s="375"/>
      <c r="B63" s="366"/>
      <c r="C63" s="14"/>
      <c r="D63" s="345"/>
      <c r="E63" s="14"/>
      <c r="F63" s="349"/>
      <c r="G63" s="351"/>
      <c r="H63" s="23">
        <f>C62</f>
        <v>15225</v>
      </c>
      <c r="I63" s="21" t="s">
        <v>12</v>
      </c>
      <c r="J63" s="23">
        <f>C62</f>
        <v>15225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5.5" customHeight="1" x14ac:dyDescent="0.4">
      <c r="A64" s="374">
        <v>29</v>
      </c>
      <c r="B64" s="365" t="s">
        <v>749</v>
      </c>
      <c r="C64" s="187">
        <v>9000</v>
      </c>
      <c r="D64" s="344" t="s">
        <v>12</v>
      </c>
      <c r="E64" s="187">
        <f t="shared" si="4"/>
        <v>9000</v>
      </c>
      <c r="F64" s="348" t="s">
        <v>12</v>
      </c>
      <c r="G64" s="350" t="s">
        <v>13</v>
      </c>
      <c r="H64" s="360" t="s">
        <v>352</v>
      </c>
      <c r="I64" s="361"/>
      <c r="J64" s="360" t="s">
        <v>352</v>
      </c>
      <c r="K64" s="361"/>
      <c r="L64" s="354" t="s">
        <v>415</v>
      </c>
      <c r="M64" s="338" t="s">
        <v>300</v>
      </c>
      <c r="N64" s="339"/>
      <c r="O64" s="15">
        <v>10</v>
      </c>
      <c r="P64" s="17">
        <v>2568</v>
      </c>
    </row>
    <row r="65" spans="1:16" ht="25.5" customHeight="1" x14ac:dyDescent="0.4">
      <c r="A65" s="375"/>
      <c r="B65" s="366"/>
      <c r="C65" s="14"/>
      <c r="D65" s="345"/>
      <c r="E65" s="14"/>
      <c r="F65" s="349"/>
      <c r="G65" s="351"/>
      <c r="H65" s="23">
        <f>C64</f>
        <v>9000</v>
      </c>
      <c r="I65" s="21" t="s">
        <v>12</v>
      </c>
      <c r="J65" s="23">
        <f>C64</f>
        <v>9000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5.5" customHeight="1" x14ac:dyDescent="0.4">
      <c r="A66" s="374">
        <v>30</v>
      </c>
      <c r="B66" s="365" t="s">
        <v>749</v>
      </c>
      <c r="C66" s="187">
        <v>18000</v>
      </c>
      <c r="D66" s="344" t="s">
        <v>12</v>
      </c>
      <c r="E66" s="187">
        <f t="shared" si="4"/>
        <v>18000</v>
      </c>
      <c r="F66" s="348" t="s">
        <v>12</v>
      </c>
      <c r="G66" s="350" t="s">
        <v>13</v>
      </c>
      <c r="H66" s="360" t="s">
        <v>353</v>
      </c>
      <c r="I66" s="361"/>
      <c r="J66" s="360" t="s">
        <v>353</v>
      </c>
      <c r="K66" s="361"/>
      <c r="L66" s="354" t="s">
        <v>416</v>
      </c>
      <c r="M66" s="338" t="s">
        <v>300</v>
      </c>
      <c r="N66" s="339"/>
      <c r="O66" s="15">
        <v>11</v>
      </c>
      <c r="P66" s="17">
        <v>2568</v>
      </c>
    </row>
    <row r="67" spans="1:16" x14ac:dyDescent="0.4">
      <c r="A67" s="375"/>
      <c r="B67" s="366"/>
      <c r="C67" s="14"/>
      <c r="D67" s="345"/>
      <c r="E67" s="14"/>
      <c r="F67" s="349"/>
      <c r="G67" s="351"/>
      <c r="H67" s="23">
        <f>C66</f>
        <v>18000</v>
      </c>
      <c r="I67" s="21" t="s">
        <v>12</v>
      </c>
      <c r="J67" s="23">
        <f>C66</f>
        <v>18000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374">
        <v>31</v>
      </c>
      <c r="B68" s="365" t="s">
        <v>750</v>
      </c>
      <c r="C68" s="187">
        <v>18260.650000000001</v>
      </c>
      <c r="D68" s="344" t="s">
        <v>12</v>
      </c>
      <c r="E68" s="187">
        <f t="shared" si="4"/>
        <v>18260.650000000001</v>
      </c>
      <c r="F68" s="348" t="s">
        <v>12</v>
      </c>
      <c r="G68" s="350" t="s">
        <v>13</v>
      </c>
      <c r="H68" s="360" t="s">
        <v>355</v>
      </c>
      <c r="I68" s="361"/>
      <c r="J68" s="360" t="s">
        <v>355</v>
      </c>
      <c r="K68" s="361"/>
      <c r="L68" s="354" t="s">
        <v>417</v>
      </c>
      <c r="M68" s="338" t="s">
        <v>300</v>
      </c>
      <c r="N68" s="339"/>
      <c r="O68" s="15">
        <v>13</v>
      </c>
      <c r="P68" s="17">
        <v>2568</v>
      </c>
    </row>
    <row r="69" spans="1:16" x14ac:dyDescent="0.4">
      <c r="A69" s="375"/>
      <c r="B69" s="366"/>
      <c r="C69" s="14"/>
      <c r="D69" s="345"/>
      <c r="E69" s="14"/>
      <c r="F69" s="349"/>
      <c r="G69" s="351"/>
      <c r="H69" s="23">
        <f>C68</f>
        <v>18260.650000000001</v>
      </c>
      <c r="I69" s="21" t="s">
        <v>12</v>
      </c>
      <c r="J69" s="23">
        <f>C68</f>
        <v>18260.650000000001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4.6" customHeight="1" x14ac:dyDescent="0.4">
      <c r="A70" s="374">
        <v>32</v>
      </c>
      <c r="B70" s="365" t="s">
        <v>744</v>
      </c>
      <c r="C70" s="187">
        <v>18172.86</v>
      </c>
      <c r="D70" s="344" t="s">
        <v>12</v>
      </c>
      <c r="E70" s="187">
        <f t="shared" si="4"/>
        <v>18172.86</v>
      </c>
      <c r="F70" s="348" t="s">
        <v>12</v>
      </c>
      <c r="G70" s="350" t="s">
        <v>13</v>
      </c>
      <c r="H70" s="360" t="s">
        <v>357</v>
      </c>
      <c r="I70" s="361"/>
      <c r="J70" s="360" t="s">
        <v>357</v>
      </c>
      <c r="K70" s="361"/>
      <c r="L70" s="354" t="s">
        <v>418</v>
      </c>
      <c r="M70" s="338" t="s">
        <v>300</v>
      </c>
      <c r="N70" s="339"/>
      <c r="O70" s="15">
        <v>14</v>
      </c>
      <c r="P70" s="17">
        <v>2568</v>
      </c>
    </row>
    <row r="71" spans="1:16" x14ac:dyDescent="0.4">
      <c r="A71" s="375"/>
      <c r="B71" s="366"/>
      <c r="C71" s="14"/>
      <c r="D71" s="345"/>
      <c r="E71" s="14"/>
      <c r="F71" s="349"/>
      <c r="G71" s="351"/>
      <c r="H71" s="23">
        <f>C70</f>
        <v>18172.86</v>
      </c>
      <c r="I71" s="21" t="s">
        <v>12</v>
      </c>
      <c r="J71" s="23">
        <f>C70</f>
        <v>18172.86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ht="24.6" customHeight="1" x14ac:dyDescent="0.4">
      <c r="A72" s="374">
        <v>33</v>
      </c>
      <c r="B72" s="365" t="s">
        <v>752</v>
      </c>
      <c r="C72" s="187">
        <v>17212.580000000002</v>
      </c>
      <c r="D72" s="344" t="s">
        <v>12</v>
      </c>
      <c r="E72" s="187">
        <f t="shared" si="4"/>
        <v>17212.580000000002</v>
      </c>
      <c r="F72" s="348" t="s">
        <v>12</v>
      </c>
      <c r="G72" s="350" t="s">
        <v>13</v>
      </c>
      <c r="H72" s="360" t="s">
        <v>358</v>
      </c>
      <c r="I72" s="361"/>
      <c r="J72" s="360" t="s">
        <v>358</v>
      </c>
      <c r="K72" s="361"/>
      <c r="L72" s="354" t="s">
        <v>419</v>
      </c>
      <c r="M72" s="338" t="s">
        <v>300</v>
      </c>
      <c r="N72" s="339"/>
      <c r="O72" s="15">
        <v>15</v>
      </c>
      <c r="P72" s="17">
        <v>2568</v>
      </c>
    </row>
    <row r="73" spans="1:16" x14ac:dyDescent="0.4">
      <c r="A73" s="375"/>
      <c r="B73" s="366"/>
      <c r="C73" s="14"/>
      <c r="D73" s="345"/>
      <c r="E73" s="14"/>
      <c r="F73" s="349"/>
      <c r="G73" s="351"/>
      <c r="H73" s="23">
        <f>C72</f>
        <v>17212.580000000002</v>
      </c>
      <c r="I73" s="21" t="s">
        <v>12</v>
      </c>
      <c r="J73" s="23">
        <f>C72</f>
        <v>17212.580000000002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374">
        <v>34</v>
      </c>
      <c r="B74" s="365" t="s">
        <v>753</v>
      </c>
      <c r="C74" s="187">
        <v>15375</v>
      </c>
      <c r="D74" s="344" t="s">
        <v>12</v>
      </c>
      <c r="E74" s="187">
        <f t="shared" si="4"/>
        <v>15375</v>
      </c>
      <c r="F74" s="348" t="s">
        <v>12</v>
      </c>
      <c r="G74" s="350" t="s">
        <v>13</v>
      </c>
      <c r="H74" s="360" t="s">
        <v>754</v>
      </c>
      <c r="I74" s="361"/>
      <c r="J74" s="360" t="s">
        <v>754</v>
      </c>
      <c r="K74" s="361"/>
      <c r="L74" s="354" t="s">
        <v>420</v>
      </c>
      <c r="M74" s="338" t="s">
        <v>300</v>
      </c>
      <c r="N74" s="339"/>
      <c r="O74" s="15">
        <v>16</v>
      </c>
      <c r="P74" s="17">
        <v>2568</v>
      </c>
    </row>
    <row r="75" spans="1:16" x14ac:dyDescent="0.4">
      <c r="A75" s="375"/>
      <c r="B75" s="366"/>
      <c r="C75" s="14"/>
      <c r="D75" s="345"/>
      <c r="E75" s="14"/>
      <c r="F75" s="349"/>
      <c r="G75" s="351"/>
      <c r="H75" s="23">
        <f>C74</f>
        <v>15375</v>
      </c>
      <c r="I75" s="21" t="s">
        <v>12</v>
      </c>
      <c r="J75" s="23">
        <f>C74</f>
        <v>15375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374">
        <v>35</v>
      </c>
      <c r="B76" s="365" t="s">
        <v>750</v>
      </c>
      <c r="C76" s="187">
        <v>15000</v>
      </c>
      <c r="D76" s="344" t="s">
        <v>12</v>
      </c>
      <c r="E76" s="187">
        <f t="shared" si="4"/>
        <v>15000</v>
      </c>
      <c r="F76" s="348" t="s">
        <v>12</v>
      </c>
      <c r="G76" s="350" t="s">
        <v>13</v>
      </c>
      <c r="H76" s="360" t="s">
        <v>552</v>
      </c>
      <c r="I76" s="361"/>
      <c r="J76" s="360" t="s">
        <v>552</v>
      </c>
      <c r="K76" s="361"/>
      <c r="L76" s="354" t="s">
        <v>421</v>
      </c>
      <c r="M76" s="338" t="s">
        <v>300</v>
      </c>
      <c r="N76" s="339"/>
      <c r="O76" s="15">
        <v>25</v>
      </c>
      <c r="P76" s="17">
        <v>2568</v>
      </c>
    </row>
    <row r="77" spans="1:16" x14ac:dyDescent="0.4">
      <c r="A77" s="375"/>
      <c r="B77" s="366"/>
      <c r="C77" s="14"/>
      <c r="D77" s="345"/>
      <c r="E77" s="14"/>
      <c r="F77" s="349"/>
      <c r="G77" s="351"/>
      <c r="H77" s="23">
        <f>C76</f>
        <v>15000</v>
      </c>
      <c r="I77" s="21" t="s">
        <v>12</v>
      </c>
      <c r="J77" s="23">
        <f>C76</f>
        <v>15000</v>
      </c>
      <c r="K77" s="21" t="s">
        <v>12</v>
      </c>
      <c r="L77" s="355"/>
      <c r="M77" s="22" t="s">
        <v>14</v>
      </c>
      <c r="N77" s="22">
        <v>25</v>
      </c>
      <c r="O77" s="15" t="s">
        <v>85</v>
      </c>
      <c r="P77" s="17">
        <v>2568</v>
      </c>
    </row>
    <row r="78" spans="1:16" ht="33" customHeight="1" x14ac:dyDescent="0.4">
      <c r="A78" s="374">
        <v>36</v>
      </c>
      <c r="B78" s="365" t="s">
        <v>812</v>
      </c>
      <c r="C78" s="187">
        <v>15000</v>
      </c>
      <c r="D78" s="344" t="s">
        <v>12</v>
      </c>
      <c r="E78" s="187">
        <f t="shared" si="4"/>
        <v>15000</v>
      </c>
      <c r="F78" s="348" t="s">
        <v>12</v>
      </c>
      <c r="G78" s="350" t="s">
        <v>13</v>
      </c>
      <c r="H78" s="360" t="s">
        <v>758</v>
      </c>
      <c r="I78" s="361"/>
      <c r="J78" s="360" t="s">
        <v>758</v>
      </c>
      <c r="K78" s="361"/>
      <c r="L78" s="354" t="s">
        <v>422</v>
      </c>
      <c r="M78" s="338" t="s">
        <v>63</v>
      </c>
      <c r="N78" s="339"/>
      <c r="O78" s="15">
        <v>18</v>
      </c>
      <c r="P78" s="17">
        <v>2568</v>
      </c>
    </row>
    <row r="79" spans="1:16" ht="20.25" customHeight="1" x14ac:dyDescent="0.4">
      <c r="A79" s="375"/>
      <c r="B79" s="366"/>
      <c r="C79" s="14"/>
      <c r="D79" s="345"/>
      <c r="E79" s="14"/>
      <c r="F79" s="349"/>
      <c r="G79" s="351"/>
      <c r="H79" s="23">
        <f>C78</f>
        <v>15000</v>
      </c>
      <c r="I79" s="21" t="s">
        <v>12</v>
      </c>
      <c r="J79" s="23">
        <f>C78</f>
        <v>15000</v>
      </c>
      <c r="K79" s="21" t="s">
        <v>12</v>
      </c>
      <c r="L79" s="355"/>
      <c r="M79" s="22" t="s">
        <v>14</v>
      </c>
      <c r="N79" s="22">
        <v>1</v>
      </c>
      <c r="O79" s="15" t="s">
        <v>76</v>
      </c>
      <c r="P79" s="17">
        <v>2568</v>
      </c>
    </row>
    <row r="80" spans="1:16" ht="24.6" customHeight="1" x14ac:dyDescent="0.4">
      <c r="A80" s="374">
        <v>37</v>
      </c>
      <c r="B80" s="365" t="s">
        <v>759</v>
      </c>
      <c r="C80" s="187">
        <v>24637.599999999999</v>
      </c>
      <c r="D80" s="344" t="s">
        <v>12</v>
      </c>
      <c r="E80" s="187">
        <f t="shared" si="4"/>
        <v>24637.599999999999</v>
      </c>
      <c r="F80" s="348" t="s">
        <v>12</v>
      </c>
      <c r="G80" s="350" t="s">
        <v>13</v>
      </c>
      <c r="H80" s="360" t="s">
        <v>813</v>
      </c>
      <c r="I80" s="361"/>
      <c r="J80" s="360" t="s">
        <v>813</v>
      </c>
      <c r="K80" s="361"/>
      <c r="L80" s="354" t="s">
        <v>423</v>
      </c>
      <c r="M80" s="338" t="s">
        <v>300</v>
      </c>
      <c r="N80" s="339"/>
      <c r="O80" s="15">
        <v>17</v>
      </c>
      <c r="P80" s="17">
        <v>2568</v>
      </c>
    </row>
    <row r="81" spans="1:16" x14ac:dyDescent="0.4">
      <c r="A81" s="375"/>
      <c r="B81" s="366"/>
      <c r="C81" s="14"/>
      <c r="D81" s="345"/>
      <c r="E81" s="14"/>
      <c r="F81" s="349"/>
      <c r="G81" s="351"/>
      <c r="H81" s="23">
        <f>C80</f>
        <v>24637.599999999999</v>
      </c>
      <c r="I81" s="21" t="s">
        <v>12</v>
      </c>
      <c r="J81" s="23">
        <f>C80</f>
        <v>24637.599999999999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374">
        <v>38</v>
      </c>
      <c r="B82" s="365" t="s">
        <v>759</v>
      </c>
      <c r="C82" s="187">
        <v>15759</v>
      </c>
      <c r="D82" s="344" t="s">
        <v>12</v>
      </c>
      <c r="E82" s="187">
        <f t="shared" si="4"/>
        <v>15759</v>
      </c>
      <c r="F82" s="348" t="s">
        <v>12</v>
      </c>
      <c r="G82" s="350" t="s">
        <v>13</v>
      </c>
      <c r="H82" s="360" t="s">
        <v>761</v>
      </c>
      <c r="I82" s="361"/>
      <c r="J82" s="360" t="s">
        <v>761</v>
      </c>
      <c r="K82" s="361"/>
      <c r="L82" s="354" t="s">
        <v>424</v>
      </c>
      <c r="M82" s="338" t="s">
        <v>300</v>
      </c>
      <c r="N82" s="339"/>
      <c r="O82" s="15">
        <v>18</v>
      </c>
      <c r="P82" s="17">
        <v>2568</v>
      </c>
    </row>
    <row r="83" spans="1:16" x14ac:dyDescent="0.4">
      <c r="A83" s="375"/>
      <c r="B83" s="366"/>
      <c r="C83" s="14"/>
      <c r="D83" s="345"/>
      <c r="E83" s="14"/>
      <c r="F83" s="349"/>
      <c r="G83" s="351"/>
      <c r="H83" s="23">
        <f>C82</f>
        <v>15759</v>
      </c>
      <c r="I83" s="21" t="s">
        <v>12</v>
      </c>
      <c r="J83" s="23">
        <f>C82</f>
        <v>15759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374">
        <v>39</v>
      </c>
      <c r="B84" s="365" t="s">
        <v>762</v>
      </c>
      <c r="C84" s="187">
        <v>15952</v>
      </c>
      <c r="D84" s="344" t="s">
        <v>12</v>
      </c>
      <c r="E84" s="187">
        <f t="shared" si="4"/>
        <v>15952</v>
      </c>
      <c r="F84" s="348" t="s">
        <v>12</v>
      </c>
      <c r="G84" s="350" t="s">
        <v>13</v>
      </c>
      <c r="H84" s="360" t="s">
        <v>814</v>
      </c>
      <c r="I84" s="361"/>
      <c r="J84" s="360" t="s">
        <v>814</v>
      </c>
      <c r="K84" s="361"/>
      <c r="L84" s="354" t="s">
        <v>425</v>
      </c>
      <c r="M84" s="338" t="s">
        <v>300</v>
      </c>
      <c r="N84" s="339"/>
      <c r="O84" s="15">
        <v>429</v>
      </c>
      <c r="P84" s="17">
        <v>2568</v>
      </c>
    </row>
    <row r="85" spans="1:16" x14ac:dyDescent="0.4">
      <c r="A85" s="375"/>
      <c r="B85" s="366"/>
      <c r="C85" s="14"/>
      <c r="D85" s="345"/>
      <c r="E85" s="14"/>
      <c r="F85" s="349"/>
      <c r="G85" s="351"/>
      <c r="H85" s="23">
        <f>C84</f>
        <v>15952</v>
      </c>
      <c r="I85" s="21" t="s">
        <v>12</v>
      </c>
      <c r="J85" s="23">
        <f>C84</f>
        <v>15952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374">
        <v>40</v>
      </c>
      <c r="B86" s="365" t="s">
        <v>762</v>
      </c>
      <c r="C86" s="187">
        <v>14598</v>
      </c>
      <c r="D86" s="344" t="s">
        <v>12</v>
      </c>
      <c r="E86" s="187">
        <f t="shared" si="4"/>
        <v>14598</v>
      </c>
      <c r="F86" s="348" t="s">
        <v>12</v>
      </c>
      <c r="G86" s="350" t="s">
        <v>13</v>
      </c>
      <c r="H86" s="360" t="s">
        <v>815</v>
      </c>
      <c r="I86" s="361"/>
      <c r="J86" s="360" t="s">
        <v>815</v>
      </c>
      <c r="K86" s="361"/>
      <c r="L86" s="354" t="s">
        <v>426</v>
      </c>
      <c r="M86" s="338" t="s">
        <v>300</v>
      </c>
      <c r="N86" s="339"/>
      <c r="O86" s="15">
        <v>430</v>
      </c>
      <c r="P86" s="17">
        <v>2568</v>
      </c>
    </row>
    <row r="87" spans="1:16" x14ac:dyDescent="0.4">
      <c r="A87" s="375"/>
      <c r="B87" s="366"/>
      <c r="C87" s="14"/>
      <c r="D87" s="345"/>
      <c r="E87" s="14"/>
      <c r="F87" s="349"/>
      <c r="G87" s="351"/>
      <c r="H87" s="23">
        <f>C86</f>
        <v>14598</v>
      </c>
      <c r="I87" s="21" t="s">
        <v>12</v>
      </c>
      <c r="J87" s="23">
        <f>C86</f>
        <v>14598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762</v>
      </c>
      <c r="C88" s="187">
        <v>14173</v>
      </c>
      <c r="D88" s="344" t="s">
        <v>12</v>
      </c>
      <c r="E88" s="187">
        <f t="shared" si="4"/>
        <v>14173</v>
      </c>
      <c r="F88" s="348" t="s">
        <v>12</v>
      </c>
      <c r="G88" s="350" t="s">
        <v>13</v>
      </c>
      <c r="H88" s="360" t="s">
        <v>816</v>
      </c>
      <c r="I88" s="361"/>
      <c r="J88" s="360" t="s">
        <v>816</v>
      </c>
      <c r="K88" s="361"/>
      <c r="L88" s="354" t="s">
        <v>427</v>
      </c>
      <c r="M88" s="338" t="s">
        <v>300</v>
      </c>
      <c r="N88" s="339"/>
      <c r="O88" s="15">
        <v>431</v>
      </c>
      <c r="P88" s="17">
        <v>2568</v>
      </c>
    </row>
    <row r="89" spans="1:16" x14ac:dyDescent="0.4">
      <c r="A89" s="375"/>
      <c r="B89" s="366"/>
      <c r="C89" s="14"/>
      <c r="D89" s="345"/>
      <c r="E89" s="14"/>
      <c r="F89" s="349"/>
      <c r="G89" s="351"/>
      <c r="H89" s="23">
        <f>C88</f>
        <v>14173</v>
      </c>
      <c r="I89" s="21" t="s">
        <v>12</v>
      </c>
      <c r="J89" s="23">
        <f>C88</f>
        <v>14173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374">
        <v>42</v>
      </c>
      <c r="B90" s="365" t="s">
        <v>765</v>
      </c>
      <c r="C90" s="187">
        <v>13880</v>
      </c>
      <c r="D90" s="344" t="s">
        <v>12</v>
      </c>
      <c r="E90" s="187">
        <f t="shared" si="4"/>
        <v>13880</v>
      </c>
      <c r="F90" s="348" t="s">
        <v>12</v>
      </c>
      <c r="G90" s="350" t="s">
        <v>13</v>
      </c>
      <c r="H90" s="360" t="s">
        <v>817</v>
      </c>
      <c r="I90" s="361"/>
      <c r="J90" s="360" t="s">
        <v>817</v>
      </c>
      <c r="K90" s="361"/>
      <c r="L90" s="354" t="s">
        <v>428</v>
      </c>
      <c r="M90" s="338" t="s">
        <v>300</v>
      </c>
      <c r="N90" s="339"/>
      <c r="O90" s="15">
        <v>432</v>
      </c>
      <c r="P90" s="17">
        <v>2568</v>
      </c>
    </row>
    <row r="91" spans="1:16" x14ac:dyDescent="0.4">
      <c r="A91" s="375"/>
      <c r="B91" s="366"/>
      <c r="C91" s="14"/>
      <c r="D91" s="345"/>
      <c r="E91" s="14"/>
      <c r="F91" s="349"/>
      <c r="G91" s="351"/>
      <c r="H91" s="23">
        <f>C90</f>
        <v>13880</v>
      </c>
      <c r="I91" s="21" t="s">
        <v>12</v>
      </c>
      <c r="J91" s="23">
        <f>C90</f>
        <v>13880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374">
        <v>43</v>
      </c>
      <c r="B92" s="365" t="s">
        <v>765</v>
      </c>
      <c r="C92" s="187">
        <v>13147</v>
      </c>
      <c r="D92" s="344" t="s">
        <v>12</v>
      </c>
      <c r="E92" s="187">
        <f t="shared" si="4"/>
        <v>13147</v>
      </c>
      <c r="F92" s="348" t="s">
        <v>12</v>
      </c>
      <c r="G92" s="350" t="s">
        <v>13</v>
      </c>
      <c r="H92" s="360" t="s">
        <v>767</v>
      </c>
      <c r="I92" s="361"/>
      <c r="J92" s="360" t="s">
        <v>767</v>
      </c>
      <c r="K92" s="361"/>
      <c r="L92" s="354" t="s">
        <v>429</v>
      </c>
      <c r="M92" s="338" t="s">
        <v>300</v>
      </c>
      <c r="N92" s="339"/>
      <c r="O92" s="15">
        <v>433</v>
      </c>
      <c r="P92" s="17">
        <v>2568</v>
      </c>
    </row>
    <row r="93" spans="1:16" x14ac:dyDescent="0.4">
      <c r="A93" s="375"/>
      <c r="B93" s="366"/>
      <c r="C93" s="14"/>
      <c r="D93" s="345"/>
      <c r="E93" s="14"/>
      <c r="F93" s="349"/>
      <c r="G93" s="351"/>
      <c r="H93" s="23">
        <f>C92</f>
        <v>13147</v>
      </c>
      <c r="I93" s="21" t="s">
        <v>12</v>
      </c>
      <c r="J93" s="23">
        <f>C92</f>
        <v>13147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374">
        <v>44</v>
      </c>
      <c r="B94" s="365" t="s">
        <v>765</v>
      </c>
      <c r="C94" s="187">
        <v>11177</v>
      </c>
      <c r="D94" s="344" t="s">
        <v>12</v>
      </c>
      <c r="E94" s="187">
        <f t="shared" si="4"/>
        <v>11177</v>
      </c>
      <c r="F94" s="348" t="s">
        <v>12</v>
      </c>
      <c r="G94" s="350" t="s">
        <v>13</v>
      </c>
      <c r="H94" s="360" t="s">
        <v>818</v>
      </c>
      <c r="I94" s="361"/>
      <c r="J94" s="360" t="s">
        <v>818</v>
      </c>
      <c r="K94" s="361"/>
      <c r="L94" s="354" t="s">
        <v>430</v>
      </c>
      <c r="M94" s="338" t="s">
        <v>300</v>
      </c>
      <c r="N94" s="339"/>
      <c r="O94" s="15">
        <v>434</v>
      </c>
      <c r="P94" s="17">
        <v>2568</v>
      </c>
    </row>
    <row r="95" spans="1:16" x14ac:dyDescent="0.4">
      <c r="A95" s="375"/>
      <c r="B95" s="366"/>
      <c r="C95" s="14"/>
      <c r="D95" s="345"/>
      <c r="E95" s="14"/>
      <c r="F95" s="349"/>
      <c r="G95" s="351"/>
      <c r="H95" s="23">
        <f>C94</f>
        <v>11177</v>
      </c>
      <c r="I95" s="21" t="s">
        <v>12</v>
      </c>
      <c r="J95" s="23">
        <f>C94</f>
        <v>11177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374">
        <v>45</v>
      </c>
      <c r="B96" s="365" t="s">
        <v>769</v>
      </c>
      <c r="C96" s="187">
        <v>14093</v>
      </c>
      <c r="D96" s="344" t="s">
        <v>12</v>
      </c>
      <c r="E96" s="187">
        <f t="shared" si="4"/>
        <v>14093</v>
      </c>
      <c r="F96" s="348" t="s">
        <v>12</v>
      </c>
      <c r="G96" s="350" t="s">
        <v>13</v>
      </c>
      <c r="H96" s="360" t="s">
        <v>819</v>
      </c>
      <c r="I96" s="361"/>
      <c r="J96" s="360" t="s">
        <v>819</v>
      </c>
      <c r="K96" s="361"/>
      <c r="L96" s="354" t="s">
        <v>431</v>
      </c>
      <c r="M96" s="338" t="s">
        <v>300</v>
      </c>
      <c r="N96" s="339"/>
      <c r="O96" s="15">
        <v>435</v>
      </c>
      <c r="P96" s="17">
        <v>2568</v>
      </c>
    </row>
    <row r="97" spans="1:16" x14ac:dyDescent="0.4">
      <c r="A97" s="375"/>
      <c r="B97" s="366"/>
      <c r="C97" s="14"/>
      <c r="D97" s="345"/>
      <c r="E97" s="14"/>
      <c r="F97" s="349"/>
      <c r="G97" s="351"/>
      <c r="H97" s="23">
        <f>C96</f>
        <v>14093</v>
      </c>
      <c r="I97" s="21" t="s">
        <v>12</v>
      </c>
      <c r="J97" s="23">
        <f>C96</f>
        <v>14093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0.25" customHeight="1" x14ac:dyDescent="0.4">
      <c r="A98" s="374">
        <v>46</v>
      </c>
      <c r="B98" s="365" t="s">
        <v>374</v>
      </c>
      <c r="C98" s="187">
        <v>13684</v>
      </c>
      <c r="D98" s="344" t="s">
        <v>12</v>
      </c>
      <c r="E98" s="187">
        <f t="shared" si="4"/>
        <v>13684</v>
      </c>
      <c r="F98" s="348" t="s">
        <v>12</v>
      </c>
      <c r="G98" s="350" t="s">
        <v>13</v>
      </c>
      <c r="H98" s="360" t="s">
        <v>820</v>
      </c>
      <c r="I98" s="361"/>
      <c r="J98" s="360" t="s">
        <v>820</v>
      </c>
      <c r="K98" s="361"/>
      <c r="L98" s="354" t="s">
        <v>432</v>
      </c>
      <c r="M98" s="338" t="s">
        <v>300</v>
      </c>
      <c r="N98" s="339"/>
      <c r="O98" s="15">
        <v>436</v>
      </c>
      <c r="P98" s="17">
        <v>2568</v>
      </c>
    </row>
    <row r="99" spans="1:16" x14ac:dyDescent="0.4">
      <c r="A99" s="375"/>
      <c r="B99" s="366"/>
      <c r="C99" s="14"/>
      <c r="D99" s="345"/>
      <c r="E99" s="14"/>
      <c r="F99" s="349"/>
      <c r="G99" s="351"/>
      <c r="H99" s="23">
        <f>C98</f>
        <v>13684</v>
      </c>
      <c r="I99" s="21" t="s">
        <v>12</v>
      </c>
      <c r="J99" s="23">
        <f>C98</f>
        <v>13684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0.25" customHeight="1" x14ac:dyDescent="0.4">
      <c r="A100" s="374">
        <v>47</v>
      </c>
      <c r="B100" s="365" t="s">
        <v>765</v>
      </c>
      <c r="C100" s="187">
        <v>13285</v>
      </c>
      <c r="D100" s="344" t="s">
        <v>12</v>
      </c>
      <c r="E100" s="187">
        <f t="shared" si="4"/>
        <v>13285</v>
      </c>
      <c r="F100" s="348" t="s">
        <v>12</v>
      </c>
      <c r="G100" s="350" t="s">
        <v>13</v>
      </c>
      <c r="H100" s="360" t="s">
        <v>375</v>
      </c>
      <c r="I100" s="361"/>
      <c r="J100" s="360" t="s">
        <v>375</v>
      </c>
      <c r="K100" s="361"/>
      <c r="L100" s="354" t="s">
        <v>433</v>
      </c>
      <c r="M100" s="338" t="s">
        <v>300</v>
      </c>
      <c r="N100" s="339"/>
      <c r="O100" s="15">
        <v>437</v>
      </c>
      <c r="P100" s="17">
        <v>2568</v>
      </c>
    </row>
    <row r="101" spans="1:16" x14ac:dyDescent="0.4">
      <c r="A101" s="375"/>
      <c r="B101" s="366"/>
      <c r="C101" s="14"/>
      <c r="D101" s="345"/>
      <c r="E101" s="14"/>
      <c r="F101" s="349"/>
      <c r="G101" s="351"/>
      <c r="H101" s="23">
        <f>C100</f>
        <v>13285</v>
      </c>
      <c r="I101" s="21" t="s">
        <v>12</v>
      </c>
      <c r="J101" s="23">
        <f>C100</f>
        <v>13285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0.25" customHeight="1" x14ac:dyDescent="0.4">
      <c r="A102" s="374">
        <v>48</v>
      </c>
      <c r="B102" s="365" t="s">
        <v>772</v>
      </c>
      <c r="C102" s="187">
        <v>15450</v>
      </c>
      <c r="D102" s="344" t="s">
        <v>12</v>
      </c>
      <c r="E102" s="187">
        <f t="shared" si="4"/>
        <v>15450</v>
      </c>
      <c r="F102" s="348" t="s">
        <v>12</v>
      </c>
      <c r="G102" s="350" t="s">
        <v>13</v>
      </c>
      <c r="H102" s="360" t="s">
        <v>821</v>
      </c>
      <c r="I102" s="361"/>
      <c r="J102" s="360" t="s">
        <v>821</v>
      </c>
      <c r="K102" s="361"/>
      <c r="L102" s="354" t="s">
        <v>434</v>
      </c>
      <c r="M102" s="338" t="s">
        <v>300</v>
      </c>
      <c r="N102" s="339"/>
      <c r="O102" s="15">
        <v>438</v>
      </c>
      <c r="P102" s="17">
        <v>2568</v>
      </c>
    </row>
    <row r="103" spans="1:16" ht="42.75" customHeight="1" x14ac:dyDescent="0.4">
      <c r="A103" s="375"/>
      <c r="B103" s="366"/>
      <c r="C103" s="14"/>
      <c r="D103" s="345"/>
      <c r="E103" s="14"/>
      <c r="F103" s="349"/>
      <c r="G103" s="351"/>
      <c r="H103" s="23">
        <f>C102</f>
        <v>15450</v>
      </c>
      <c r="I103" s="21" t="s">
        <v>12</v>
      </c>
      <c r="J103" s="23">
        <f>C102</f>
        <v>15450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0.25" customHeight="1" x14ac:dyDescent="0.4">
      <c r="A104" s="374">
        <v>49</v>
      </c>
      <c r="B104" s="365" t="s">
        <v>772</v>
      </c>
      <c r="C104" s="187">
        <v>16391</v>
      </c>
      <c r="D104" s="344" t="s">
        <v>12</v>
      </c>
      <c r="E104" s="187">
        <f t="shared" si="4"/>
        <v>16391</v>
      </c>
      <c r="F104" s="348" t="s">
        <v>12</v>
      </c>
      <c r="G104" s="350" t="s">
        <v>13</v>
      </c>
      <c r="H104" s="360" t="s">
        <v>822</v>
      </c>
      <c r="I104" s="361"/>
      <c r="J104" s="360" t="s">
        <v>822</v>
      </c>
      <c r="K104" s="361"/>
      <c r="L104" s="354" t="s">
        <v>456</v>
      </c>
      <c r="M104" s="338" t="s">
        <v>300</v>
      </c>
      <c r="N104" s="339"/>
      <c r="O104" s="15">
        <v>439</v>
      </c>
      <c r="P104" s="17">
        <v>2568</v>
      </c>
    </row>
    <row r="105" spans="1:16" ht="44.25" customHeight="1" x14ac:dyDescent="0.4">
      <c r="A105" s="375"/>
      <c r="B105" s="366"/>
      <c r="C105" s="14"/>
      <c r="D105" s="345"/>
      <c r="E105" s="14"/>
      <c r="F105" s="349"/>
      <c r="G105" s="351"/>
      <c r="H105" s="23">
        <f>C104</f>
        <v>16391</v>
      </c>
      <c r="I105" s="21" t="s">
        <v>12</v>
      </c>
      <c r="J105" s="23">
        <f>C104</f>
        <v>16391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0.25" customHeight="1" x14ac:dyDescent="0.4">
      <c r="A106" s="374">
        <v>50</v>
      </c>
      <c r="B106" s="365" t="s">
        <v>772</v>
      </c>
      <c r="C106" s="187">
        <v>15450</v>
      </c>
      <c r="D106" s="344" t="s">
        <v>12</v>
      </c>
      <c r="E106" s="187">
        <f t="shared" si="4"/>
        <v>15450</v>
      </c>
      <c r="F106" s="348" t="s">
        <v>12</v>
      </c>
      <c r="G106" s="350" t="s">
        <v>13</v>
      </c>
      <c r="H106" s="360" t="s">
        <v>379</v>
      </c>
      <c r="I106" s="361"/>
      <c r="J106" s="360" t="s">
        <v>379</v>
      </c>
      <c r="K106" s="361"/>
      <c r="L106" s="354" t="s">
        <v>459</v>
      </c>
      <c r="M106" s="338" t="s">
        <v>300</v>
      </c>
      <c r="N106" s="339"/>
      <c r="O106" s="15">
        <v>441</v>
      </c>
      <c r="P106" s="17">
        <v>2568</v>
      </c>
    </row>
    <row r="107" spans="1:16" ht="43.5" customHeight="1" x14ac:dyDescent="0.4">
      <c r="A107" s="375"/>
      <c r="B107" s="366"/>
      <c r="C107" s="14"/>
      <c r="D107" s="345"/>
      <c r="E107" s="14"/>
      <c r="F107" s="349"/>
      <c r="G107" s="351"/>
      <c r="H107" s="23">
        <f>C106</f>
        <v>15450</v>
      </c>
      <c r="I107" s="21" t="s">
        <v>12</v>
      </c>
      <c r="J107" s="23">
        <f>C106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0.25" customHeight="1" x14ac:dyDescent="0.4">
      <c r="A108" s="374">
        <v>51</v>
      </c>
      <c r="B108" s="365" t="s">
        <v>772</v>
      </c>
      <c r="C108" s="187">
        <v>15914</v>
      </c>
      <c r="D108" s="344" t="s">
        <v>12</v>
      </c>
      <c r="E108" s="187">
        <f t="shared" si="4"/>
        <v>15914</v>
      </c>
      <c r="F108" s="348" t="s">
        <v>12</v>
      </c>
      <c r="G108" s="350" t="s">
        <v>13</v>
      </c>
      <c r="H108" s="360" t="s">
        <v>823</v>
      </c>
      <c r="I108" s="361"/>
      <c r="J108" s="360" t="s">
        <v>823</v>
      </c>
      <c r="K108" s="361"/>
      <c r="L108" s="354" t="s">
        <v>462</v>
      </c>
      <c r="M108" s="338" t="s">
        <v>300</v>
      </c>
      <c r="N108" s="339"/>
      <c r="O108" s="15">
        <v>442</v>
      </c>
      <c r="P108" s="17">
        <v>2568</v>
      </c>
    </row>
    <row r="109" spans="1:16" ht="42" customHeight="1" x14ac:dyDescent="0.4">
      <c r="A109" s="375"/>
      <c r="B109" s="366"/>
      <c r="C109" s="14"/>
      <c r="D109" s="345"/>
      <c r="E109" s="14"/>
      <c r="F109" s="349"/>
      <c r="G109" s="351"/>
      <c r="H109" s="23">
        <f>C108</f>
        <v>15914</v>
      </c>
      <c r="I109" s="21" t="s">
        <v>12</v>
      </c>
      <c r="J109" s="23">
        <f>C108</f>
        <v>15914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0.25" customHeight="1" x14ac:dyDescent="0.4">
      <c r="A110" s="374">
        <v>52</v>
      </c>
      <c r="B110" s="365" t="s">
        <v>772</v>
      </c>
      <c r="C110" s="187">
        <v>15714</v>
      </c>
      <c r="D110" s="344" t="s">
        <v>12</v>
      </c>
      <c r="E110" s="187">
        <f t="shared" si="4"/>
        <v>15714</v>
      </c>
      <c r="F110" s="348" t="s">
        <v>12</v>
      </c>
      <c r="G110" s="350" t="s">
        <v>13</v>
      </c>
      <c r="H110" s="360" t="s">
        <v>824</v>
      </c>
      <c r="I110" s="361"/>
      <c r="J110" s="360" t="s">
        <v>824</v>
      </c>
      <c r="K110" s="361"/>
      <c r="L110" s="354" t="s">
        <v>464</v>
      </c>
      <c r="M110" s="338" t="s">
        <v>300</v>
      </c>
      <c r="N110" s="339"/>
      <c r="O110" s="15">
        <v>443</v>
      </c>
      <c r="P110" s="17">
        <v>2568</v>
      </c>
    </row>
    <row r="111" spans="1:16" ht="40.5" customHeight="1" x14ac:dyDescent="0.4">
      <c r="A111" s="375"/>
      <c r="B111" s="366"/>
      <c r="C111" s="14"/>
      <c r="D111" s="345"/>
      <c r="E111" s="14"/>
      <c r="F111" s="349"/>
      <c r="G111" s="351"/>
      <c r="H111" s="23">
        <f>C110</f>
        <v>15714</v>
      </c>
      <c r="I111" s="21" t="s">
        <v>12</v>
      </c>
      <c r="J111" s="23">
        <f>C110</f>
        <v>15714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0.25" customHeight="1" x14ac:dyDescent="0.4">
      <c r="A112" s="374">
        <v>53</v>
      </c>
      <c r="B112" s="365" t="s">
        <v>825</v>
      </c>
      <c r="C112" s="187">
        <v>15836</v>
      </c>
      <c r="D112" s="348" t="s">
        <v>12</v>
      </c>
      <c r="E112" s="187">
        <f t="shared" si="4"/>
        <v>15836</v>
      </c>
      <c r="F112" s="348" t="s">
        <v>12</v>
      </c>
      <c r="G112" s="350" t="s">
        <v>13</v>
      </c>
      <c r="H112" s="360" t="s">
        <v>382</v>
      </c>
      <c r="I112" s="361"/>
      <c r="J112" s="360" t="s">
        <v>382</v>
      </c>
      <c r="K112" s="361"/>
      <c r="L112" s="354" t="s">
        <v>468</v>
      </c>
      <c r="M112" s="338" t="s">
        <v>300</v>
      </c>
      <c r="N112" s="339"/>
      <c r="O112" s="15">
        <v>444</v>
      </c>
      <c r="P112" s="17">
        <v>2568</v>
      </c>
    </row>
    <row r="113" spans="1:16" ht="42.75" customHeight="1" x14ac:dyDescent="0.4">
      <c r="A113" s="375"/>
      <c r="B113" s="366"/>
      <c r="C113" s="14"/>
      <c r="D113" s="349"/>
      <c r="E113" s="14"/>
      <c r="F113" s="349"/>
      <c r="G113" s="351"/>
      <c r="H113" s="23">
        <f>C112</f>
        <v>15836</v>
      </c>
      <c r="I113" s="21" t="s">
        <v>12</v>
      </c>
      <c r="J113" s="23">
        <f>C112</f>
        <v>15836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0.25" customHeight="1" x14ac:dyDescent="0.4">
      <c r="A114" s="374">
        <v>54</v>
      </c>
      <c r="B114" s="365" t="s">
        <v>825</v>
      </c>
      <c r="C114" s="187">
        <v>15000</v>
      </c>
      <c r="D114" s="531" t="s">
        <v>12</v>
      </c>
      <c r="E114" s="187">
        <f t="shared" si="4"/>
        <v>15000</v>
      </c>
      <c r="F114" s="531" t="s">
        <v>12</v>
      </c>
      <c r="G114" s="532" t="s">
        <v>13</v>
      </c>
      <c r="H114" s="360" t="s">
        <v>385</v>
      </c>
      <c r="I114" s="361"/>
      <c r="J114" s="360" t="s">
        <v>385</v>
      </c>
      <c r="K114" s="361"/>
      <c r="L114" s="354" t="s">
        <v>470</v>
      </c>
      <c r="M114" s="338" t="s">
        <v>300</v>
      </c>
      <c r="N114" s="339"/>
      <c r="O114" s="15">
        <v>447</v>
      </c>
      <c r="P114" s="17">
        <v>2568</v>
      </c>
    </row>
    <row r="115" spans="1:16" ht="43.5" customHeight="1" x14ac:dyDescent="0.4">
      <c r="A115" s="375"/>
      <c r="B115" s="366"/>
      <c r="C115" s="14"/>
      <c r="D115" s="345"/>
      <c r="E115" s="14"/>
      <c r="F115" s="345"/>
      <c r="G115" s="351"/>
      <c r="H115" s="24">
        <f>C114</f>
        <v>15000</v>
      </c>
      <c r="I115" s="20" t="s">
        <v>12</v>
      </c>
      <c r="J115" s="19">
        <f>C114</f>
        <v>15000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0.25" customHeight="1" x14ac:dyDescent="0.4">
      <c r="A116" s="374">
        <v>55</v>
      </c>
      <c r="B116" s="365" t="s">
        <v>825</v>
      </c>
      <c r="C116" s="187">
        <v>15450</v>
      </c>
      <c r="D116" s="344" t="s">
        <v>12</v>
      </c>
      <c r="E116" s="187">
        <f t="shared" si="4"/>
        <v>15450</v>
      </c>
      <c r="F116" s="344" t="s">
        <v>12</v>
      </c>
      <c r="G116" s="350" t="s">
        <v>13</v>
      </c>
      <c r="H116" s="529" t="s">
        <v>386</v>
      </c>
      <c r="I116" s="530"/>
      <c r="J116" s="356" t="s">
        <v>386</v>
      </c>
      <c r="K116" s="357"/>
      <c r="L116" s="354" t="s">
        <v>472</v>
      </c>
      <c r="M116" s="338" t="s">
        <v>300</v>
      </c>
      <c r="N116" s="339"/>
      <c r="O116" s="15">
        <v>448</v>
      </c>
      <c r="P116" s="17">
        <v>2568</v>
      </c>
    </row>
    <row r="117" spans="1:16" ht="40.5" customHeight="1" x14ac:dyDescent="0.4">
      <c r="A117" s="375"/>
      <c r="B117" s="366"/>
      <c r="C117" s="14"/>
      <c r="D117" s="345"/>
      <c r="E117" s="14"/>
      <c r="F117" s="345"/>
      <c r="G117" s="351"/>
      <c r="H117" s="10">
        <f>C116</f>
        <v>15450</v>
      </c>
      <c r="I117" s="18" t="s">
        <v>12</v>
      </c>
      <c r="J117" s="14">
        <f>C116</f>
        <v>15450</v>
      </c>
      <c r="K117" s="1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ht="24.6" customHeight="1" x14ac:dyDescent="0.4">
      <c r="A118" s="374">
        <v>56</v>
      </c>
      <c r="B118" s="365" t="s">
        <v>825</v>
      </c>
      <c r="C118" s="187">
        <v>15000</v>
      </c>
      <c r="D118" s="344" t="s">
        <v>12</v>
      </c>
      <c r="E118" s="187">
        <f t="shared" si="4"/>
        <v>15000</v>
      </c>
      <c r="F118" s="344" t="s">
        <v>12</v>
      </c>
      <c r="G118" s="350" t="s">
        <v>13</v>
      </c>
      <c r="H118" s="529" t="s">
        <v>777</v>
      </c>
      <c r="I118" s="530"/>
      <c r="J118" s="529" t="s">
        <v>777</v>
      </c>
      <c r="K118" s="530"/>
      <c r="L118" s="354" t="s">
        <v>476</v>
      </c>
      <c r="M118" s="338" t="s">
        <v>300</v>
      </c>
      <c r="N118" s="339"/>
      <c r="O118" s="15">
        <v>613</v>
      </c>
      <c r="P118" s="17">
        <v>2568</v>
      </c>
    </row>
    <row r="119" spans="1:16" ht="42" customHeight="1" x14ac:dyDescent="0.4">
      <c r="A119" s="375"/>
      <c r="B119" s="366"/>
      <c r="C119" s="14"/>
      <c r="D119" s="345"/>
      <c r="E119" s="14"/>
      <c r="F119" s="345"/>
      <c r="G119" s="351"/>
      <c r="H119" s="10">
        <f>C118</f>
        <v>15000</v>
      </c>
      <c r="I119" s="18" t="s">
        <v>12</v>
      </c>
      <c r="J119" s="10">
        <f>C118</f>
        <v>15000</v>
      </c>
      <c r="K119" s="1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ht="24.6" customHeight="1" x14ac:dyDescent="0.4">
      <c r="A120" s="374">
        <v>57</v>
      </c>
      <c r="B120" s="365" t="s">
        <v>825</v>
      </c>
      <c r="C120" s="187">
        <v>7500</v>
      </c>
      <c r="D120" s="344" t="s">
        <v>12</v>
      </c>
      <c r="E120" s="187">
        <f t="shared" si="4"/>
        <v>7500</v>
      </c>
      <c r="F120" s="344" t="s">
        <v>12</v>
      </c>
      <c r="G120" s="350" t="s">
        <v>13</v>
      </c>
      <c r="H120" s="529" t="s">
        <v>869</v>
      </c>
      <c r="I120" s="530"/>
      <c r="J120" s="356" t="s">
        <v>869</v>
      </c>
      <c r="K120" s="357"/>
      <c r="L120" s="354" t="s">
        <v>478</v>
      </c>
      <c r="M120" s="338" t="s">
        <v>300</v>
      </c>
      <c r="N120" s="339"/>
      <c r="O120" s="15">
        <v>650</v>
      </c>
      <c r="P120" s="17">
        <v>2568</v>
      </c>
    </row>
    <row r="121" spans="1:16" ht="39.75" customHeight="1" x14ac:dyDescent="0.4">
      <c r="A121" s="375"/>
      <c r="B121" s="366"/>
      <c r="C121" s="14"/>
      <c r="D121" s="345"/>
      <c r="E121" s="14"/>
      <c r="F121" s="345"/>
      <c r="G121" s="351"/>
      <c r="H121" s="10">
        <f>C120</f>
        <v>7500</v>
      </c>
      <c r="I121" s="18" t="s">
        <v>12</v>
      </c>
      <c r="J121" s="14">
        <f>C120</f>
        <v>7500</v>
      </c>
      <c r="K121" s="1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ht="24.6" customHeight="1" x14ac:dyDescent="0.4">
      <c r="A122" s="374">
        <v>58</v>
      </c>
      <c r="B122" s="365" t="s">
        <v>825</v>
      </c>
      <c r="C122" s="187">
        <v>7500</v>
      </c>
      <c r="D122" s="344" t="s">
        <v>12</v>
      </c>
      <c r="E122" s="187">
        <f t="shared" si="4"/>
        <v>7500</v>
      </c>
      <c r="F122" s="344" t="s">
        <v>12</v>
      </c>
      <c r="G122" s="350" t="s">
        <v>13</v>
      </c>
      <c r="H122" s="529" t="s">
        <v>561</v>
      </c>
      <c r="I122" s="530"/>
      <c r="J122" s="356" t="s">
        <v>561</v>
      </c>
      <c r="K122" s="357"/>
      <c r="L122" s="354" t="s">
        <v>480</v>
      </c>
      <c r="M122" s="338" t="s">
        <v>300</v>
      </c>
      <c r="N122" s="339"/>
      <c r="O122" s="15">
        <v>651</v>
      </c>
      <c r="P122" s="17">
        <v>2568</v>
      </c>
    </row>
    <row r="123" spans="1:16" ht="45" customHeight="1" x14ac:dyDescent="0.4">
      <c r="A123" s="375"/>
      <c r="B123" s="366"/>
      <c r="C123" s="14"/>
      <c r="D123" s="345"/>
      <c r="E123" s="14"/>
      <c r="F123" s="345"/>
      <c r="G123" s="351"/>
      <c r="H123" s="10">
        <f>C122</f>
        <v>7500</v>
      </c>
      <c r="I123" s="18" t="s">
        <v>12</v>
      </c>
      <c r="J123" s="14">
        <f>C122</f>
        <v>7500</v>
      </c>
      <c r="K123" s="1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ht="24.6" customHeight="1" x14ac:dyDescent="0.4">
      <c r="A124" s="374">
        <v>59</v>
      </c>
      <c r="B124" s="365" t="s">
        <v>825</v>
      </c>
      <c r="C124" s="187">
        <v>14500</v>
      </c>
      <c r="D124" s="344" t="s">
        <v>12</v>
      </c>
      <c r="E124" s="187">
        <f t="shared" ref="E124" si="5">C124</f>
        <v>14500</v>
      </c>
      <c r="F124" s="344" t="s">
        <v>12</v>
      </c>
      <c r="G124" s="350" t="s">
        <v>13</v>
      </c>
      <c r="H124" s="529" t="s">
        <v>562</v>
      </c>
      <c r="I124" s="530"/>
      <c r="J124" s="356" t="s">
        <v>562</v>
      </c>
      <c r="K124" s="357"/>
      <c r="L124" s="354" t="s">
        <v>482</v>
      </c>
      <c r="M124" s="338" t="s">
        <v>300</v>
      </c>
      <c r="N124" s="339"/>
      <c r="O124" s="15">
        <v>658</v>
      </c>
      <c r="P124" s="17">
        <v>2568</v>
      </c>
    </row>
    <row r="125" spans="1:16" ht="42" customHeight="1" x14ac:dyDescent="0.4">
      <c r="A125" s="375"/>
      <c r="B125" s="366"/>
      <c r="C125" s="14"/>
      <c r="D125" s="345"/>
      <c r="E125" s="14"/>
      <c r="F125" s="345"/>
      <c r="G125" s="351"/>
      <c r="H125" s="10">
        <f>C124</f>
        <v>14500</v>
      </c>
      <c r="I125" s="18" t="s">
        <v>12</v>
      </c>
      <c r="J125" s="14">
        <f>C124</f>
        <v>14500</v>
      </c>
      <c r="K125" s="1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ht="24.6" customHeight="1" x14ac:dyDescent="0.4">
      <c r="A126" s="374">
        <v>60</v>
      </c>
      <c r="B126" s="365" t="s">
        <v>825</v>
      </c>
      <c r="C126" s="187">
        <v>18000</v>
      </c>
      <c r="D126" s="344" t="s">
        <v>12</v>
      </c>
      <c r="E126" s="187">
        <f t="shared" ref="E126" si="6">C126</f>
        <v>18000</v>
      </c>
      <c r="F126" s="344" t="s">
        <v>12</v>
      </c>
      <c r="G126" s="350" t="s">
        <v>13</v>
      </c>
      <c r="H126" s="529" t="s">
        <v>778</v>
      </c>
      <c r="I126" s="530"/>
      <c r="J126" s="356" t="s">
        <v>778</v>
      </c>
      <c r="K126" s="357"/>
      <c r="L126" s="354" t="s">
        <v>483</v>
      </c>
      <c r="M126" s="338" t="s">
        <v>300</v>
      </c>
      <c r="N126" s="339"/>
      <c r="O126" s="15">
        <v>449</v>
      </c>
      <c r="P126" s="17">
        <v>2568</v>
      </c>
    </row>
    <row r="127" spans="1:16" ht="41.25" customHeight="1" x14ac:dyDescent="0.4">
      <c r="A127" s="375"/>
      <c r="B127" s="366"/>
      <c r="C127" s="14"/>
      <c r="D127" s="345"/>
      <c r="E127" s="14"/>
      <c r="F127" s="345"/>
      <c r="G127" s="351"/>
      <c r="H127" s="10">
        <f>C126</f>
        <v>18000</v>
      </c>
      <c r="I127" s="18" t="s">
        <v>12</v>
      </c>
      <c r="J127" s="14">
        <f>C126</f>
        <v>18000</v>
      </c>
      <c r="K127" s="1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9" spans="3:7" ht="22.8" x14ac:dyDescent="0.55000000000000004">
      <c r="C129" s="242">
        <f>C126+C124+C122+C120+C118+C116+C114+C112+C110+C108+C106+C104+C102+C100+C98+C96+C94+C92+C90+C88+C86+C84+C82+C80+C78+C76+C74+C72+C70+C68+C66+C64+C62+C60+C58+C56+C54+C52+C50+C48+C46+C44+C42+C40+C38+C36+C34+C32+C30+C28+C26+C24+C22+C20+C18+C16+C14+C12+C10+C8</f>
        <v>1827678.99</v>
      </c>
      <c r="D129" s="241"/>
      <c r="E129" s="242">
        <f t="shared" ref="E129" si="7">E126+E124+E122+E120+E118+E116+E114+E112+E110+E108+E106+E104+E102+E100+E98+E96+E94+E92+E90+E88+E86+E84+E82+E80+E78+E76+E74+E72+E70+E68+E66+E64+E62+E60+E58+E56+E54+E52+E50+E48+E46+E44+E42+E40+E38+E36+E34+E32+E30+E28+E26+E24+E22+E20+E18+E16+E14+E12+E10+E8</f>
        <v>1813778.99</v>
      </c>
      <c r="G129" s="256"/>
    </row>
  </sheetData>
  <mergeCells count="465">
    <mergeCell ref="H126:I126"/>
    <mergeCell ref="J126:K126"/>
    <mergeCell ref="L126:L127"/>
    <mergeCell ref="M126:N126"/>
    <mergeCell ref="A126:A127"/>
    <mergeCell ref="B126:B127"/>
    <mergeCell ref="D126:D127"/>
    <mergeCell ref="F126:F127"/>
    <mergeCell ref="G126:G127"/>
    <mergeCell ref="H122:I122"/>
    <mergeCell ref="J122:K122"/>
    <mergeCell ref="L122:L123"/>
    <mergeCell ref="M122:N122"/>
    <mergeCell ref="A124:A125"/>
    <mergeCell ref="B124:B125"/>
    <mergeCell ref="D124:D125"/>
    <mergeCell ref="F124:F125"/>
    <mergeCell ref="G124:G125"/>
    <mergeCell ref="H124:I124"/>
    <mergeCell ref="J124:K124"/>
    <mergeCell ref="L124:L125"/>
    <mergeCell ref="M124:N124"/>
    <mergeCell ref="A122:A123"/>
    <mergeCell ref="B122:B123"/>
    <mergeCell ref="D122:D123"/>
    <mergeCell ref="F122:F123"/>
    <mergeCell ref="G122:G123"/>
    <mergeCell ref="H118:I118"/>
    <mergeCell ref="J118:K118"/>
    <mergeCell ref="L118:L119"/>
    <mergeCell ref="M118:N118"/>
    <mergeCell ref="A120:A121"/>
    <mergeCell ref="B120:B121"/>
    <mergeCell ref="D120:D121"/>
    <mergeCell ref="F120:F121"/>
    <mergeCell ref="G120:G121"/>
    <mergeCell ref="H120:I120"/>
    <mergeCell ref="J120:K120"/>
    <mergeCell ref="L120:L121"/>
    <mergeCell ref="M120:N120"/>
    <mergeCell ref="A118:A119"/>
    <mergeCell ref="B118:B119"/>
    <mergeCell ref="D118:D119"/>
    <mergeCell ref="F118:F119"/>
    <mergeCell ref="G118:G119"/>
    <mergeCell ref="H114:I114"/>
    <mergeCell ref="J114:K114"/>
    <mergeCell ref="L114:L115"/>
    <mergeCell ref="M114:N114"/>
    <mergeCell ref="A116:A117"/>
    <mergeCell ref="B116:B117"/>
    <mergeCell ref="D116:D117"/>
    <mergeCell ref="F116:F117"/>
    <mergeCell ref="G116:G117"/>
    <mergeCell ref="H116:I116"/>
    <mergeCell ref="J116:K116"/>
    <mergeCell ref="L116:L117"/>
    <mergeCell ref="M116:N116"/>
    <mergeCell ref="A114:A115"/>
    <mergeCell ref="B114:B115"/>
    <mergeCell ref="D114:D115"/>
    <mergeCell ref="F114:F115"/>
    <mergeCell ref="G114:G115"/>
    <mergeCell ref="H110:I110"/>
    <mergeCell ref="J110:K110"/>
    <mergeCell ref="L110:L111"/>
    <mergeCell ref="M110:N110"/>
    <mergeCell ref="A112:A113"/>
    <mergeCell ref="B112:B113"/>
    <mergeCell ref="D112:D113"/>
    <mergeCell ref="F112:F113"/>
    <mergeCell ref="G112:G113"/>
    <mergeCell ref="H112:I112"/>
    <mergeCell ref="J112:K112"/>
    <mergeCell ref="L112:L113"/>
    <mergeCell ref="M112:N112"/>
    <mergeCell ref="A110:A111"/>
    <mergeCell ref="B110:B111"/>
    <mergeCell ref="D110:D111"/>
    <mergeCell ref="F110:F111"/>
    <mergeCell ref="G110:G111"/>
    <mergeCell ref="H106:I106"/>
    <mergeCell ref="J106:K106"/>
    <mergeCell ref="L106:L107"/>
    <mergeCell ref="M106:N106"/>
    <mergeCell ref="A108:A109"/>
    <mergeCell ref="B108:B109"/>
    <mergeCell ref="D108:D109"/>
    <mergeCell ref="F108:F109"/>
    <mergeCell ref="G108:G109"/>
    <mergeCell ref="H108:I108"/>
    <mergeCell ref="J108:K108"/>
    <mergeCell ref="L108:L109"/>
    <mergeCell ref="M108:N108"/>
    <mergeCell ref="A106:A107"/>
    <mergeCell ref="B106:B107"/>
    <mergeCell ref="D106:D107"/>
    <mergeCell ref="F106:F107"/>
    <mergeCell ref="G106:G107"/>
    <mergeCell ref="H102:I102"/>
    <mergeCell ref="J102:K102"/>
    <mergeCell ref="L102:L103"/>
    <mergeCell ref="M102:N102"/>
    <mergeCell ref="A104:A105"/>
    <mergeCell ref="B104:B105"/>
    <mergeCell ref="D104:D105"/>
    <mergeCell ref="F104:F105"/>
    <mergeCell ref="G104:G105"/>
    <mergeCell ref="H104:I104"/>
    <mergeCell ref="J104:K104"/>
    <mergeCell ref="L104:L105"/>
    <mergeCell ref="M104:N104"/>
    <mergeCell ref="A102:A103"/>
    <mergeCell ref="B102:B103"/>
    <mergeCell ref="D102:D103"/>
    <mergeCell ref="F102:F103"/>
    <mergeCell ref="G102:G103"/>
    <mergeCell ref="H98:I98"/>
    <mergeCell ref="J98:K98"/>
    <mergeCell ref="L98:L99"/>
    <mergeCell ref="M98:N98"/>
    <mergeCell ref="A100:A101"/>
    <mergeCell ref="B100:B101"/>
    <mergeCell ref="D100:D101"/>
    <mergeCell ref="F100:F101"/>
    <mergeCell ref="G100:G101"/>
    <mergeCell ref="H100:I100"/>
    <mergeCell ref="J100:K100"/>
    <mergeCell ref="L100:L101"/>
    <mergeCell ref="M100:N100"/>
    <mergeCell ref="A98:A99"/>
    <mergeCell ref="B98:B99"/>
    <mergeCell ref="D98:D99"/>
    <mergeCell ref="F98:F99"/>
    <mergeCell ref="G98:G99"/>
    <mergeCell ref="H94:I94"/>
    <mergeCell ref="J94:K94"/>
    <mergeCell ref="L94:L95"/>
    <mergeCell ref="M94:N94"/>
    <mergeCell ref="A96:A97"/>
    <mergeCell ref="B96:B97"/>
    <mergeCell ref="D96:D97"/>
    <mergeCell ref="F96:F97"/>
    <mergeCell ref="G96:G97"/>
    <mergeCell ref="H96:I96"/>
    <mergeCell ref="J96:K96"/>
    <mergeCell ref="L96:L97"/>
    <mergeCell ref="M96:N96"/>
    <mergeCell ref="A94:A95"/>
    <mergeCell ref="B94:B95"/>
    <mergeCell ref="D94:D95"/>
    <mergeCell ref="F94:F95"/>
    <mergeCell ref="G94:G95"/>
    <mergeCell ref="H90:I90"/>
    <mergeCell ref="J90:K90"/>
    <mergeCell ref="L90:L91"/>
    <mergeCell ref="M90:N90"/>
    <mergeCell ref="A92:A93"/>
    <mergeCell ref="B92:B93"/>
    <mergeCell ref="D92:D93"/>
    <mergeCell ref="F92:F93"/>
    <mergeCell ref="G92:G93"/>
    <mergeCell ref="H92:I92"/>
    <mergeCell ref="J92:K92"/>
    <mergeCell ref="L92:L93"/>
    <mergeCell ref="M92:N92"/>
    <mergeCell ref="A90:A91"/>
    <mergeCell ref="B90:B91"/>
    <mergeCell ref="D90:D91"/>
    <mergeCell ref="F90:F91"/>
    <mergeCell ref="G90:G91"/>
    <mergeCell ref="H86:I86"/>
    <mergeCell ref="J86:K86"/>
    <mergeCell ref="L86:L87"/>
    <mergeCell ref="M86:N86"/>
    <mergeCell ref="A88:A89"/>
    <mergeCell ref="B88:B89"/>
    <mergeCell ref="D88:D89"/>
    <mergeCell ref="F88:F89"/>
    <mergeCell ref="G88:G89"/>
    <mergeCell ref="H88:I88"/>
    <mergeCell ref="J88:K88"/>
    <mergeCell ref="L88:L89"/>
    <mergeCell ref="M88:N88"/>
    <mergeCell ref="A86:A87"/>
    <mergeCell ref="B86:B87"/>
    <mergeCell ref="D86:D87"/>
    <mergeCell ref="F86:F87"/>
    <mergeCell ref="G86:G87"/>
    <mergeCell ref="H82:I82"/>
    <mergeCell ref="J82:K82"/>
    <mergeCell ref="L82:L83"/>
    <mergeCell ref="M82:N82"/>
    <mergeCell ref="A84:A85"/>
    <mergeCell ref="B84:B85"/>
    <mergeCell ref="D84:D85"/>
    <mergeCell ref="F84:F85"/>
    <mergeCell ref="G84:G85"/>
    <mergeCell ref="H84:I84"/>
    <mergeCell ref="J84:K84"/>
    <mergeCell ref="L84:L85"/>
    <mergeCell ref="M84:N84"/>
    <mergeCell ref="A82:A83"/>
    <mergeCell ref="B82:B83"/>
    <mergeCell ref="D82:D83"/>
    <mergeCell ref="F82:F83"/>
    <mergeCell ref="G82:G83"/>
    <mergeCell ref="H78:I78"/>
    <mergeCell ref="J78:K78"/>
    <mergeCell ref="L78:L79"/>
    <mergeCell ref="M78:N78"/>
    <mergeCell ref="A80:A81"/>
    <mergeCell ref="B80:B81"/>
    <mergeCell ref="D80:D81"/>
    <mergeCell ref="F80:F81"/>
    <mergeCell ref="G80:G81"/>
    <mergeCell ref="H80:I80"/>
    <mergeCell ref="J80:K80"/>
    <mergeCell ref="L80:L81"/>
    <mergeCell ref="M80:N80"/>
    <mergeCell ref="A78:A79"/>
    <mergeCell ref="B78:B79"/>
    <mergeCell ref="D78:D79"/>
    <mergeCell ref="F78:F79"/>
    <mergeCell ref="G78:G79"/>
    <mergeCell ref="H74:I74"/>
    <mergeCell ref="J74:K74"/>
    <mergeCell ref="L74:L75"/>
    <mergeCell ref="M74:N74"/>
    <mergeCell ref="A76:A77"/>
    <mergeCell ref="B76:B77"/>
    <mergeCell ref="D76:D77"/>
    <mergeCell ref="F76:F77"/>
    <mergeCell ref="G76:G77"/>
    <mergeCell ref="H76:I76"/>
    <mergeCell ref="J76:K76"/>
    <mergeCell ref="L76:L77"/>
    <mergeCell ref="M76:N76"/>
    <mergeCell ref="A74:A75"/>
    <mergeCell ref="B74:B75"/>
    <mergeCell ref="D74:D75"/>
    <mergeCell ref="F74:F75"/>
    <mergeCell ref="G74:G75"/>
    <mergeCell ref="H70:I70"/>
    <mergeCell ref="J70:K70"/>
    <mergeCell ref="L70:L71"/>
    <mergeCell ref="M70:N70"/>
    <mergeCell ref="A72:A73"/>
    <mergeCell ref="B72:B73"/>
    <mergeCell ref="D72:D73"/>
    <mergeCell ref="F72:F73"/>
    <mergeCell ref="G72:G73"/>
    <mergeCell ref="H72:I72"/>
    <mergeCell ref="J72:K72"/>
    <mergeCell ref="L72:L73"/>
    <mergeCell ref="M72:N72"/>
    <mergeCell ref="A70:A71"/>
    <mergeCell ref="B70:B71"/>
    <mergeCell ref="D70:D71"/>
    <mergeCell ref="F70:F71"/>
    <mergeCell ref="G70:G71"/>
    <mergeCell ref="H66:I66"/>
    <mergeCell ref="J66:K66"/>
    <mergeCell ref="L66:L67"/>
    <mergeCell ref="M66:N66"/>
    <mergeCell ref="A68:A69"/>
    <mergeCell ref="B68:B69"/>
    <mergeCell ref="D68:D69"/>
    <mergeCell ref="F68:F69"/>
    <mergeCell ref="G68:G69"/>
    <mergeCell ref="H68:I68"/>
    <mergeCell ref="J68:K68"/>
    <mergeCell ref="L68:L69"/>
    <mergeCell ref="M68:N68"/>
    <mergeCell ref="A66:A67"/>
    <mergeCell ref="B66:B67"/>
    <mergeCell ref="D66:D67"/>
    <mergeCell ref="F66:F67"/>
    <mergeCell ref="G66:G67"/>
    <mergeCell ref="H62:I62"/>
    <mergeCell ref="J62:K62"/>
    <mergeCell ref="L62:L63"/>
    <mergeCell ref="M62:N62"/>
    <mergeCell ref="A64:A65"/>
    <mergeCell ref="B64:B65"/>
    <mergeCell ref="D64:D65"/>
    <mergeCell ref="F64:F65"/>
    <mergeCell ref="G64:G65"/>
    <mergeCell ref="H64:I64"/>
    <mergeCell ref="J64:K64"/>
    <mergeCell ref="L64:L65"/>
    <mergeCell ref="M64:N64"/>
    <mergeCell ref="A62:A63"/>
    <mergeCell ref="B62:B63"/>
    <mergeCell ref="D62:D63"/>
    <mergeCell ref="F62:F63"/>
    <mergeCell ref="G62:G63"/>
    <mergeCell ref="H58:I58"/>
    <mergeCell ref="J58:K58"/>
    <mergeCell ref="L58:L59"/>
    <mergeCell ref="M58:N58"/>
    <mergeCell ref="A60:A61"/>
    <mergeCell ref="B60:B61"/>
    <mergeCell ref="D60:D61"/>
    <mergeCell ref="F60:F61"/>
    <mergeCell ref="G60:G61"/>
    <mergeCell ref="H60:I60"/>
    <mergeCell ref="J60:K60"/>
    <mergeCell ref="L60:L61"/>
    <mergeCell ref="M60:N60"/>
    <mergeCell ref="A58:A59"/>
    <mergeCell ref="B58:B59"/>
    <mergeCell ref="D58:D59"/>
    <mergeCell ref="F58:F59"/>
    <mergeCell ref="G58:G59"/>
    <mergeCell ref="H54:I54"/>
    <mergeCell ref="J54:K54"/>
    <mergeCell ref="L54:L55"/>
    <mergeCell ref="M54:N54"/>
    <mergeCell ref="A56:A57"/>
    <mergeCell ref="B56:B57"/>
    <mergeCell ref="D56:D57"/>
    <mergeCell ref="F56:F57"/>
    <mergeCell ref="G56:G57"/>
    <mergeCell ref="H56:I56"/>
    <mergeCell ref="J56:K56"/>
    <mergeCell ref="L56:L57"/>
    <mergeCell ref="M56:N56"/>
    <mergeCell ref="A54:A55"/>
    <mergeCell ref="B54:B55"/>
    <mergeCell ref="D54:D55"/>
    <mergeCell ref="F54:F55"/>
    <mergeCell ref="G54:G55"/>
    <mergeCell ref="H50:I50"/>
    <mergeCell ref="J50:K50"/>
    <mergeCell ref="L50:L51"/>
    <mergeCell ref="M50:N50"/>
    <mergeCell ref="A52:A53"/>
    <mergeCell ref="B52:B53"/>
    <mergeCell ref="D52:D53"/>
    <mergeCell ref="F52:F53"/>
    <mergeCell ref="G52:G53"/>
    <mergeCell ref="H52:I52"/>
    <mergeCell ref="J52:K52"/>
    <mergeCell ref="L52:L53"/>
    <mergeCell ref="M52:N52"/>
    <mergeCell ref="A50:A51"/>
    <mergeCell ref="B50:B51"/>
    <mergeCell ref="D50:D51"/>
    <mergeCell ref="F50:F51"/>
    <mergeCell ref="G50:G51"/>
    <mergeCell ref="H46:I46"/>
    <mergeCell ref="J46:K46"/>
    <mergeCell ref="M46:N46"/>
    <mergeCell ref="A48:A49"/>
    <mergeCell ref="B48:B49"/>
    <mergeCell ref="D48:D49"/>
    <mergeCell ref="F48:F49"/>
    <mergeCell ref="G48:G49"/>
    <mergeCell ref="H48:I48"/>
    <mergeCell ref="J48:K48"/>
    <mergeCell ref="L48:L49"/>
    <mergeCell ref="M48:N48"/>
    <mergeCell ref="L46:L47"/>
    <mergeCell ref="H42:I42"/>
    <mergeCell ref="J42:K42"/>
    <mergeCell ref="M42:N42"/>
    <mergeCell ref="H44:I44"/>
    <mergeCell ref="J44:K44"/>
    <mergeCell ref="M44:N44"/>
    <mergeCell ref="H38:I38"/>
    <mergeCell ref="J38:K38"/>
    <mergeCell ref="M38:N38"/>
    <mergeCell ref="H40:I40"/>
    <mergeCell ref="J40:K40"/>
    <mergeCell ref="M40:N40"/>
    <mergeCell ref="L44:L45"/>
    <mergeCell ref="L40:L41"/>
    <mergeCell ref="L38:L39"/>
    <mergeCell ref="H34:I34"/>
    <mergeCell ref="J34:K34"/>
    <mergeCell ref="M34:N34"/>
    <mergeCell ref="H36:I36"/>
    <mergeCell ref="J36:K36"/>
    <mergeCell ref="M36:N36"/>
    <mergeCell ref="H30:I30"/>
    <mergeCell ref="J30:K30"/>
    <mergeCell ref="M30:N30"/>
    <mergeCell ref="H32:I32"/>
    <mergeCell ref="J32:K32"/>
    <mergeCell ref="M32:N32"/>
    <mergeCell ref="L36:L37"/>
    <mergeCell ref="L34:L35"/>
    <mergeCell ref="L30:L31"/>
    <mergeCell ref="H26:I26"/>
    <mergeCell ref="J26:K26"/>
    <mergeCell ref="M26:N26"/>
    <mergeCell ref="H28:I28"/>
    <mergeCell ref="J28:K28"/>
    <mergeCell ref="M28:N28"/>
    <mergeCell ref="H22:I22"/>
    <mergeCell ref="J22:K22"/>
    <mergeCell ref="M22:N22"/>
    <mergeCell ref="H24:I24"/>
    <mergeCell ref="J24:K24"/>
    <mergeCell ref="M24:N24"/>
    <mergeCell ref="L28:L29"/>
    <mergeCell ref="L26:L27"/>
    <mergeCell ref="L24:L25"/>
    <mergeCell ref="L22:L23"/>
    <mergeCell ref="F10:F11"/>
    <mergeCell ref="D10:D11"/>
    <mergeCell ref="A10:A11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8:A9"/>
    <mergeCell ref="D8:D9"/>
    <mergeCell ref="F8:F9"/>
    <mergeCell ref="G8:G9"/>
    <mergeCell ref="A6:A7"/>
    <mergeCell ref="B6:B7"/>
    <mergeCell ref="C6:D7"/>
    <mergeCell ref="E6:F7"/>
    <mergeCell ref="G6:G7"/>
    <mergeCell ref="H8:I8"/>
    <mergeCell ref="J8:K8"/>
    <mergeCell ref="L8:L9"/>
    <mergeCell ref="M8:N8"/>
    <mergeCell ref="G12:G13"/>
    <mergeCell ref="H12:I12"/>
    <mergeCell ref="J12:K12"/>
    <mergeCell ref="L12:L13"/>
    <mergeCell ref="M12:N12"/>
    <mergeCell ref="M10:N10"/>
    <mergeCell ref="L10:L11"/>
    <mergeCell ref="J10:K10"/>
    <mergeCell ref="H10:I10"/>
    <mergeCell ref="G10:G11"/>
    <mergeCell ref="G20:G21"/>
    <mergeCell ref="L20:L21"/>
    <mergeCell ref="M20:N20"/>
    <mergeCell ref="J20:K20"/>
    <mergeCell ref="G14:G15"/>
    <mergeCell ref="H14:I14"/>
    <mergeCell ref="J14:K14"/>
    <mergeCell ref="L14:L15"/>
    <mergeCell ref="M14:N14"/>
    <mergeCell ref="G16:G17"/>
    <mergeCell ref="H16:I16"/>
    <mergeCell ref="J16:K16"/>
    <mergeCell ref="L16:L17"/>
    <mergeCell ref="M16:N16"/>
    <mergeCell ref="H20:I20"/>
    <mergeCell ref="J18:K18"/>
    <mergeCell ref="G18:G19"/>
    <mergeCell ref="H18:I18"/>
    <mergeCell ref="L18:L19"/>
    <mergeCell ref="M18:N18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6AD1-7C8E-43E1-BA20-C346BD3694B1}">
  <dimension ref="A1:R117"/>
  <sheetViews>
    <sheetView topLeftCell="B1" zoomScale="85" zoomScaleNormal="85" zoomScaleSheetLayoutView="90" workbookViewId="0">
      <selection activeCell="G117" sqref="G117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69921875" customWidth="1"/>
    <col min="5" max="5" width="15.296875" style="26" customWidth="1"/>
    <col min="6" max="6" width="6.59765625" customWidth="1"/>
    <col min="7" max="7" width="13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8" width="9.8984375" bestFit="1" customWidth="1"/>
  </cols>
  <sheetData>
    <row r="1" spans="1:18" x14ac:dyDescent="0.4">
      <c r="A1" s="42"/>
      <c r="B1" s="106"/>
      <c r="C1" s="115"/>
      <c r="D1" s="42"/>
      <c r="E1" s="115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136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x14ac:dyDescent="0.4">
      <c r="A4" s="435" t="s">
        <v>102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</row>
    <row r="6" spans="1:18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4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8" ht="57.6" customHeight="1" x14ac:dyDescent="0.4">
      <c r="A8" s="422">
        <v>1</v>
      </c>
      <c r="B8" s="212" t="s">
        <v>106</v>
      </c>
      <c r="C8" s="392">
        <v>25000</v>
      </c>
      <c r="D8" s="503" t="s">
        <v>12</v>
      </c>
      <c r="E8" s="392">
        <v>20009</v>
      </c>
      <c r="F8" s="503" t="s">
        <v>12</v>
      </c>
      <c r="G8" s="490" t="s">
        <v>13</v>
      </c>
      <c r="H8" s="478" t="s">
        <v>110</v>
      </c>
      <c r="I8" s="479"/>
      <c r="J8" s="490" t="str">
        <f>H8</f>
        <v>บริษัท เอสเค เดเวลอปเมนท์ กรุ๊ป (ไทยแลนด์) จำกัด</v>
      </c>
      <c r="K8" s="502"/>
      <c r="L8" s="500" t="s">
        <v>48</v>
      </c>
      <c r="M8" s="445" t="s">
        <v>23</v>
      </c>
      <c r="N8" s="446"/>
      <c r="O8" s="46">
        <v>807</v>
      </c>
      <c r="P8" s="108">
        <v>2568</v>
      </c>
      <c r="Q8" s="116"/>
    </row>
    <row r="9" spans="1:18" ht="24.6" customHeight="1" x14ac:dyDescent="0.4">
      <c r="A9" s="423"/>
      <c r="B9" s="211"/>
      <c r="C9" s="393"/>
      <c r="D9" s="504"/>
      <c r="E9" s="393"/>
      <c r="F9" s="504"/>
      <c r="G9" s="510"/>
      <c r="H9" s="48">
        <v>20009</v>
      </c>
      <c r="I9" s="46" t="str">
        <f>F8</f>
        <v>บาท</v>
      </c>
      <c r="J9" s="48">
        <v>20009</v>
      </c>
      <c r="K9" s="46" t="str">
        <f>I9</f>
        <v>บาท</v>
      </c>
      <c r="L9" s="501"/>
      <c r="M9" s="46" t="s">
        <v>14</v>
      </c>
      <c r="N9" s="46">
        <v>1</v>
      </c>
      <c r="O9" s="46" t="s">
        <v>104</v>
      </c>
      <c r="P9" s="109">
        <v>2568</v>
      </c>
    </row>
    <row r="10" spans="1:18" ht="79.95" customHeight="1" x14ac:dyDescent="0.4">
      <c r="A10" s="422">
        <v>2</v>
      </c>
      <c r="B10" s="212" t="s">
        <v>105</v>
      </c>
      <c r="C10" s="392">
        <v>30000</v>
      </c>
      <c r="D10" s="503" t="s">
        <v>12</v>
      </c>
      <c r="E10" s="392">
        <v>20000</v>
      </c>
      <c r="F10" s="503" t="s">
        <v>12</v>
      </c>
      <c r="G10" s="505" t="s">
        <v>13</v>
      </c>
      <c r="H10" s="478" t="s">
        <v>107</v>
      </c>
      <c r="I10" s="479"/>
      <c r="J10" s="478" t="str">
        <f t="shared" ref="J10:J19" si="0">H10</f>
        <v>โรงแรม วี เอ็มแกลเลอรี่ โฮเทล คอลเลคชั่น กรุงเทพ</v>
      </c>
      <c r="K10" s="479"/>
      <c r="L10" s="535" t="s">
        <v>108</v>
      </c>
      <c r="M10" s="445" t="s">
        <v>23</v>
      </c>
      <c r="N10" s="446"/>
      <c r="O10" s="46">
        <v>839</v>
      </c>
      <c r="P10" s="110" t="s">
        <v>27</v>
      </c>
      <c r="Q10" s="116"/>
    </row>
    <row r="11" spans="1:18" ht="24.6" customHeight="1" x14ac:dyDescent="0.4">
      <c r="A11" s="423"/>
      <c r="B11" s="211"/>
      <c r="C11" s="393"/>
      <c r="D11" s="504"/>
      <c r="E11" s="393"/>
      <c r="F11" s="504"/>
      <c r="G11" s="497"/>
      <c r="H11" s="48">
        <v>20000</v>
      </c>
      <c r="I11" s="46" t="str">
        <f>F10</f>
        <v>บาท</v>
      </c>
      <c r="J11" s="48">
        <f t="shared" si="0"/>
        <v>20000</v>
      </c>
      <c r="K11" s="46" t="str">
        <f>I11</f>
        <v>บาท</v>
      </c>
      <c r="L11" s="536"/>
      <c r="M11" s="46" t="s">
        <v>14</v>
      </c>
      <c r="N11" s="46">
        <v>6</v>
      </c>
      <c r="O11" s="46" t="s">
        <v>104</v>
      </c>
      <c r="P11" s="109">
        <v>2568</v>
      </c>
    </row>
    <row r="12" spans="1:18" ht="102.6" customHeight="1" x14ac:dyDescent="0.4">
      <c r="A12" s="88">
        <v>3</v>
      </c>
      <c r="B12" s="212" t="s">
        <v>103</v>
      </c>
      <c r="C12" s="77">
        <v>20000</v>
      </c>
      <c r="D12" s="89" t="s">
        <v>12</v>
      </c>
      <c r="E12" s="77">
        <f>C12</f>
        <v>20000</v>
      </c>
      <c r="F12" s="89" t="s">
        <v>12</v>
      </c>
      <c r="G12" s="505" t="s">
        <v>13</v>
      </c>
      <c r="H12" s="513" t="s">
        <v>77</v>
      </c>
      <c r="I12" s="495"/>
      <c r="J12" s="513" t="str">
        <f t="shared" si="0"/>
        <v>นายวีระ เย็นสุข</v>
      </c>
      <c r="K12" s="495"/>
      <c r="L12" s="500" t="s">
        <v>48</v>
      </c>
      <c r="M12" s="443" t="s">
        <v>63</v>
      </c>
      <c r="N12" s="444"/>
      <c r="O12" s="58">
        <v>41</v>
      </c>
      <c r="P12" s="113" t="s">
        <v>27</v>
      </c>
    </row>
    <row r="13" spans="1:18" ht="24.6" customHeight="1" x14ac:dyDescent="0.4">
      <c r="A13" s="81"/>
      <c r="B13" s="202"/>
      <c r="C13" s="76"/>
      <c r="D13" s="83"/>
      <c r="E13" s="219"/>
      <c r="F13" s="83"/>
      <c r="G13" s="497"/>
      <c r="H13" s="48">
        <f>C12</f>
        <v>20000</v>
      </c>
      <c r="I13" s="56" t="s">
        <v>12</v>
      </c>
      <c r="J13" s="48">
        <f t="shared" si="0"/>
        <v>20000</v>
      </c>
      <c r="K13" s="56" t="s">
        <v>12</v>
      </c>
      <c r="L13" s="501"/>
      <c r="M13" s="93" t="s">
        <v>14</v>
      </c>
      <c r="N13" s="63">
        <v>9</v>
      </c>
      <c r="O13" s="58" t="s">
        <v>104</v>
      </c>
      <c r="P13" s="113">
        <v>2568</v>
      </c>
    </row>
    <row r="14" spans="1:18" ht="101.4" customHeight="1" x14ac:dyDescent="0.4">
      <c r="A14" s="88" t="s">
        <v>142</v>
      </c>
      <c r="B14" s="212" t="s">
        <v>111</v>
      </c>
      <c r="C14" s="77">
        <v>150000</v>
      </c>
      <c r="D14" s="213" t="s">
        <v>12</v>
      </c>
      <c r="E14" s="77">
        <v>142310</v>
      </c>
      <c r="F14" s="89" t="s">
        <v>12</v>
      </c>
      <c r="G14" s="505" t="s">
        <v>13</v>
      </c>
      <c r="H14" s="513" t="s">
        <v>112</v>
      </c>
      <c r="I14" s="495"/>
      <c r="J14" s="513" t="str">
        <f t="shared" si="0"/>
        <v>บริษัท อมร 8558 พัฒนาบุคลากรและนวัตกรรม
ทางการศึกษา</v>
      </c>
      <c r="K14" s="495"/>
      <c r="L14" s="500" t="s">
        <v>48</v>
      </c>
      <c r="M14" s="443" t="s">
        <v>63</v>
      </c>
      <c r="N14" s="444"/>
      <c r="O14" s="58">
        <v>47</v>
      </c>
      <c r="P14" s="113" t="s">
        <v>27</v>
      </c>
      <c r="Q14" s="116"/>
    </row>
    <row r="15" spans="1:18" ht="24.6" customHeight="1" x14ac:dyDescent="0.4">
      <c r="A15" s="81"/>
      <c r="B15" s="202"/>
      <c r="C15" s="76"/>
      <c r="D15" s="214"/>
      <c r="E15" s="70"/>
      <c r="F15" s="83"/>
      <c r="G15" s="497"/>
      <c r="H15" s="48">
        <v>142310</v>
      </c>
      <c r="I15" s="56" t="s">
        <v>12</v>
      </c>
      <c r="J15" s="48">
        <f t="shared" si="0"/>
        <v>142310</v>
      </c>
      <c r="K15" s="56" t="s">
        <v>12</v>
      </c>
      <c r="L15" s="501"/>
      <c r="M15" s="93" t="s">
        <v>14</v>
      </c>
      <c r="N15" s="63">
        <v>17</v>
      </c>
      <c r="O15" s="58" t="s">
        <v>104</v>
      </c>
      <c r="P15" s="113">
        <v>2568</v>
      </c>
    </row>
    <row r="16" spans="1:18" ht="78" customHeight="1" x14ac:dyDescent="0.4">
      <c r="A16" s="88" t="s">
        <v>138</v>
      </c>
      <c r="B16" s="212" t="s">
        <v>139</v>
      </c>
      <c r="C16" s="77">
        <v>150000</v>
      </c>
      <c r="D16" s="213" t="s">
        <v>12</v>
      </c>
      <c r="E16" s="77">
        <v>142310</v>
      </c>
      <c r="F16" s="89" t="s">
        <v>12</v>
      </c>
      <c r="G16" s="505" t="s">
        <v>13</v>
      </c>
      <c r="H16" s="513" t="s">
        <v>112</v>
      </c>
      <c r="I16" s="495"/>
      <c r="J16" s="513" t="str">
        <f>H16</f>
        <v>บริษัท อมร 8558 พัฒนาบุคลากรและนวัตกรรม
ทางการศึกษา</v>
      </c>
      <c r="K16" s="495"/>
      <c r="L16" s="500" t="s">
        <v>48</v>
      </c>
      <c r="M16" s="443" t="s">
        <v>63</v>
      </c>
      <c r="N16" s="444"/>
      <c r="O16" s="58" t="s">
        <v>140</v>
      </c>
      <c r="P16" s="113" t="s">
        <v>27</v>
      </c>
      <c r="Q16" s="116"/>
      <c r="R16" s="256"/>
    </row>
    <row r="17" spans="1:16" ht="25.2" customHeight="1" x14ac:dyDescent="0.4">
      <c r="A17" s="81"/>
      <c r="B17" s="202"/>
      <c r="C17" s="76"/>
      <c r="D17" s="214"/>
      <c r="E17" s="70"/>
      <c r="F17" s="83"/>
      <c r="G17" s="497"/>
      <c r="H17" s="55">
        <v>142310</v>
      </c>
      <c r="I17" s="56" t="s">
        <v>12</v>
      </c>
      <c r="J17" s="55">
        <v>142310</v>
      </c>
      <c r="K17" s="56" t="s">
        <v>12</v>
      </c>
      <c r="L17" s="501"/>
      <c r="M17" s="58" t="s">
        <v>14</v>
      </c>
      <c r="N17" s="63" t="s">
        <v>141</v>
      </c>
      <c r="O17" s="58" t="s">
        <v>104</v>
      </c>
      <c r="P17" s="113">
        <v>2568</v>
      </c>
    </row>
    <row r="18" spans="1:16" ht="113.4" customHeight="1" x14ac:dyDescent="0.4">
      <c r="A18" s="88" t="s">
        <v>143</v>
      </c>
      <c r="B18" s="212" t="s">
        <v>144</v>
      </c>
      <c r="C18" s="77">
        <v>174000</v>
      </c>
      <c r="D18" s="213" t="s">
        <v>12</v>
      </c>
      <c r="E18" s="77">
        <f>C18</f>
        <v>174000</v>
      </c>
      <c r="F18" s="89" t="s">
        <v>12</v>
      </c>
      <c r="G18" s="505" t="s">
        <v>13</v>
      </c>
      <c r="H18" s="513" t="s">
        <v>145</v>
      </c>
      <c r="I18" s="495"/>
      <c r="J18" s="513" t="str">
        <f t="shared" si="0"/>
        <v>นางสาวลัดดาวัลย์ พฤติทวีวัฒน์</v>
      </c>
      <c r="K18" s="495"/>
      <c r="L18" s="500" t="s">
        <v>48</v>
      </c>
      <c r="M18" s="443" t="s">
        <v>63</v>
      </c>
      <c r="N18" s="444"/>
      <c r="O18" s="58" t="s">
        <v>146</v>
      </c>
      <c r="P18" s="113" t="s">
        <v>27</v>
      </c>
    </row>
    <row r="19" spans="1:16" ht="25.2" customHeight="1" x14ac:dyDescent="0.4">
      <c r="A19" s="81"/>
      <c r="B19" s="202"/>
      <c r="C19" s="76"/>
      <c r="D19" s="83"/>
      <c r="E19" s="203"/>
      <c r="F19" s="83"/>
      <c r="G19" s="497"/>
      <c r="H19" s="55">
        <v>174000</v>
      </c>
      <c r="I19" s="56" t="s">
        <v>12</v>
      </c>
      <c r="J19" s="55">
        <f t="shared" si="0"/>
        <v>174000</v>
      </c>
      <c r="K19" s="56" t="s">
        <v>12</v>
      </c>
      <c r="L19" s="501"/>
      <c r="M19" s="58" t="s">
        <v>14</v>
      </c>
      <c r="N19" s="63" t="s">
        <v>147</v>
      </c>
      <c r="O19" s="58" t="s">
        <v>104</v>
      </c>
      <c r="P19" s="113">
        <v>2568</v>
      </c>
    </row>
    <row r="20" spans="1:16" ht="25.2" customHeight="1" x14ac:dyDescent="0.4">
      <c r="A20" s="197" t="s">
        <v>222</v>
      </c>
      <c r="B20" s="215" t="s">
        <v>779</v>
      </c>
      <c r="C20" s="199" t="s">
        <v>780</v>
      </c>
      <c r="D20" s="68" t="s">
        <v>12</v>
      </c>
      <c r="E20" s="199" t="s">
        <v>780</v>
      </c>
      <c r="F20" s="69" t="s">
        <v>12</v>
      </c>
      <c r="G20" s="123" t="s">
        <v>13</v>
      </c>
      <c r="H20" s="352" t="s">
        <v>445</v>
      </c>
      <c r="I20" s="353"/>
      <c r="J20" s="352" t="s">
        <v>445</v>
      </c>
      <c r="K20" s="353"/>
      <c r="L20" s="533" t="s">
        <v>592</v>
      </c>
      <c r="M20" s="443" t="s">
        <v>722</v>
      </c>
      <c r="N20" s="444"/>
      <c r="O20" s="58" t="s">
        <v>781</v>
      </c>
      <c r="P20" s="113" t="s">
        <v>207</v>
      </c>
    </row>
    <row r="21" spans="1:16" ht="25.2" customHeight="1" x14ac:dyDescent="0.4">
      <c r="A21" s="206"/>
      <c r="B21" s="216"/>
      <c r="C21" s="208"/>
      <c r="D21" s="129"/>
      <c r="E21" s="208"/>
      <c r="F21" s="73"/>
      <c r="G21" s="80"/>
      <c r="H21" s="79">
        <v>2500</v>
      </c>
      <c r="I21" s="79" t="s">
        <v>12</v>
      </c>
      <c r="J21" s="92">
        <v>2500</v>
      </c>
      <c r="K21" s="217" t="s">
        <v>12</v>
      </c>
      <c r="L21" s="534"/>
      <c r="M21" s="73" t="s">
        <v>14</v>
      </c>
      <c r="N21" s="73" t="s">
        <v>238</v>
      </c>
      <c r="O21" s="73" t="s">
        <v>104</v>
      </c>
      <c r="P21" s="218" t="s">
        <v>207</v>
      </c>
    </row>
    <row r="22" spans="1:16" ht="25.2" customHeight="1" x14ac:dyDescent="0.4">
      <c r="A22" s="197" t="s">
        <v>208</v>
      </c>
      <c r="B22" s="215" t="s">
        <v>782</v>
      </c>
      <c r="C22" s="199" t="s">
        <v>783</v>
      </c>
      <c r="D22" s="68" t="s">
        <v>12</v>
      </c>
      <c r="E22" s="199" t="s">
        <v>783</v>
      </c>
      <c r="F22" s="69" t="s">
        <v>12</v>
      </c>
      <c r="G22" s="123" t="s">
        <v>13</v>
      </c>
      <c r="H22" s="352" t="s">
        <v>389</v>
      </c>
      <c r="I22" s="353"/>
      <c r="J22" s="352" t="s">
        <v>389</v>
      </c>
      <c r="K22" s="353"/>
      <c r="L22" s="533" t="s">
        <v>592</v>
      </c>
      <c r="M22" s="443" t="s">
        <v>722</v>
      </c>
      <c r="N22" s="444"/>
      <c r="O22" s="58" t="s">
        <v>784</v>
      </c>
      <c r="P22" s="113" t="s">
        <v>207</v>
      </c>
    </row>
    <row r="23" spans="1:16" ht="25.2" customHeight="1" x14ac:dyDescent="0.4">
      <c r="A23" s="206"/>
      <c r="B23" s="216"/>
      <c r="C23" s="208"/>
      <c r="D23" s="129"/>
      <c r="E23" s="208"/>
      <c r="F23" s="73"/>
      <c r="G23" s="80"/>
      <c r="H23" s="79">
        <v>1197</v>
      </c>
      <c r="I23" s="79" t="s">
        <v>12</v>
      </c>
      <c r="J23" s="92">
        <v>1197</v>
      </c>
      <c r="K23" s="217" t="s">
        <v>12</v>
      </c>
      <c r="L23" s="534"/>
      <c r="M23" s="73" t="s">
        <v>14</v>
      </c>
      <c r="N23" s="73" t="s">
        <v>143</v>
      </c>
      <c r="O23" s="73" t="s">
        <v>104</v>
      </c>
      <c r="P23" s="218" t="s">
        <v>207</v>
      </c>
    </row>
    <row r="24" spans="1:16" ht="158.4" customHeight="1" x14ac:dyDescent="0.4">
      <c r="A24" s="197" t="s">
        <v>262</v>
      </c>
      <c r="B24" s="215" t="s">
        <v>922</v>
      </c>
      <c r="C24" s="199" t="s">
        <v>785</v>
      </c>
      <c r="D24" s="68" t="s">
        <v>12</v>
      </c>
      <c r="E24" s="199" t="s">
        <v>785</v>
      </c>
      <c r="F24" s="69" t="s">
        <v>12</v>
      </c>
      <c r="G24" s="123" t="s">
        <v>13</v>
      </c>
      <c r="H24" s="352" t="s">
        <v>786</v>
      </c>
      <c r="I24" s="353"/>
      <c r="J24" s="352" t="s">
        <v>786</v>
      </c>
      <c r="K24" s="353"/>
      <c r="L24" s="533" t="s">
        <v>917</v>
      </c>
      <c r="M24" s="443" t="s">
        <v>722</v>
      </c>
      <c r="N24" s="444"/>
      <c r="O24" s="58" t="s">
        <v>787</v>
      </c>
      <c r="P24" s="113" t="s">
        <v>207</v>
      </c>
    </row>
    <row r="25" spans="1:16" ht="25.2" customHeight="1" x14ac:dyDescent="0.4">
      <c r="A25" s="206"/>
      <c r="B25" s="216"/>
      <c r="C25" s="208"/>
      <c r="D25" s="129"/>
      <c r="E25" s="208"/>
      <c r="F25" s="73"/>
      <c r="G25" s="80"/>
      <c r="H25" s="79">
        <v>14000</v>
      </c>
      <c r="I25" s="79" t="s">
        <v>12</v>
      </c>
      <c r="J25" s="92">
        <v>14000</v>
      </c>
      <c r="K25" s="217" t="s">
        <v>12</v>
      </c>
      <c r="L25" s="534"/>
      <c r="M25" s="73" t="s">
        <v>14</v>
      </c>
      <c r="N25" s="73" t="s">
        <v>208</v>
      </c>
      <c r="O25" s="73" t="s">
        <v>104</v>
      </c>
      <c r="P25" s="218" t="s">
        <v>207</v>
      </c>
    </row>
    <row r="26" spans="1:16" ht="165.75" customHeight="1" x14ac:dyDescent="0.4">
      <c r="A26" s="197" t="s">
        <v>174</v>
      </c>
      <c r="B26" s="215" t="s">
        <v>788</v>
      </c>
      <c r="C26" s="199" t="s">
        <v>725</v>
      </c>
      <c r="D26" s="68" t="s">
        <v>12</v>
      </c>
      <c r="E26" s="199" t="s">
        <v>725</v>
      </c>
      <c r="F26" s="69" t="s">
        <v>12</v>
      </c>
      <c r="G26" s="123" t="s">
        <v>13</v>
      </c>
      <c r="H26" s="352" t="s">
        <v>389</v>
      </c>
      <c r="I26" s="353"/>
      <c r="J26" s="352" t="s">
        <v>389</v>
      </c>
      <c r="K26" s="353"/>
      <c r="L26" s="533" t="s">
        <v>592</v>
      </c>
      <c r="M26" s="443" t="s">
        <v>722</v>
      </c>
      <c r="N26" s="444"/>
      <c r="O26" s="58" t="s">
        <v>789</v>
      </c>
      <c r="P26" s="113" t="s">
        <v>207</v>
      </c>
    </row>
    <row r="27" spans="1:16" ht="25.2" customHeight="1" x14ac:dyDescent="0.4">
      <c r="A27" s="206"/>
      <c r="B27" s="216"/>
      <c r="C27" s="208"/>
      <c r="D27" s="129"/>
      <c r="E27" s="208"/>
      <c r="F27" s="73"/>
      <c r="G27" s="80"/>
      <c r="H27" s="79">
        <v>399</v>
      </c>
      <c r="I27" s="79" t="s">
        <v>12</v>
      </c>
      <c r="J27" s="92">
        <v>399</v>
      </c>
      <c r="K27" s="217" t="s">
        <v>12</v>
      </c>
      <c r="L27" s="534"/>
      <c r="M27" s="73" t="s">
        <v>14</v>
      </c>
      <c r="N27" s="73" t="s">
        <v>529</v>
      </c>
      <c r="O27" s="73" t="s">
        <v>104</v>
      </c>
      <c r="P27" s="218" t="s">
        <v>207</v>
      </c>
    </row>
    <row r="28" spans="1:16" ht="27" customHeight="1" x14ac:dyDescent="0.4">
      <c r="A28" s="197" t="s">
        <v>276</v>
      </c>
      <c r="B28" s="215" t="s">
        <v>790</v>
      </c>
      <c r="C28" s="199" t="s">
        <v>791</v>
      </c>
      <c r="D28" s="68" t="s">
        <v>12</v>
      </c>
      <c r="E28" s="199" t="s">
        <v>791</v>
      </c>
      <c r="F28" s="69" t="s">
        <v>12</v>
      </c>
      <c r="G28" s="123" t="s">
        <v>13</v>
      </c>
      <c r="H28" s="352" t="s">
        <v>792</v>
      </c>
      <c r="I28" s="353"/>
      <c r="J28" s="352" t="s">
        <v>792</v>
      </c>
      <c r="K28" s="353"/>
      <c r="L28" s="533" t="s">
        <v>592</v>
      </c>
      <c r="M28" s="443" t="s">
        <v>722</v>
      </c>
      <c r="N28" s="444"/>
      <c r="O28" s="58" t="s">
        <v>793</v>
      </c>
      <c r="P28" s="113" t="s">
        <v>207</v>
      </c>
    </row>
    <row r="29" spans="1:16" ht="25.2" customHeight="1" x14ac:dyDescent="0.4">
      <c r="A29" s="206"/>
      <c r="B29" s="216"/>
      <c r="C29" s="208"/>
      <c r="D29" s="129"/>
      <c r="E29" s="208"/>
      <c r="F29" s="73"/>
      <c r="G29" s="80"/>
      <c r="H29" s="79">
        <v>680</v>
      </c>
      <c r="I29" s="79" t="s">
        <v>12</v>
      </c>
      <c r="J29" s="92">
        <v>680</v>
      </c>
      <c r="K29" s="217" t="s">
        <v>12</v>
      </c>
      <c r="L29" s="534"/>
      <c r="M29" s="73" t="s">
        <v>14</v>
      </c>
      <c r="N29" s="73" t="s">
        <v>217</v>
      </c>
      <c r="O29" s="73" t="s">
        <v>104</v>
      </c>
      <c r="P29" s="218" t="s">
        <v>207</v>
      </c>
    </row>
    <row r="30" spans="1:16" ht="212.25" customHeight="1" x14ac:dyDescent="0.4">
      <c r="A30" s="197" t="s">
        <v>178</v>
      </c>
      <c r="B30" s="215" t="s">
        <v>794</v>
      </c>
      <c r="C30" s="199" t="s">
        <v>795</v>
      </c>
      <c r="D30" s="68" t="s">
        <v>12</v>
      </c>
      <c r="E30" s="199" t="s">
        <v>795</v>
      </c>
      <c r="F30" s="69" t="s">
        <v>12</v>
      </c>
      <c r="G30" s="123" t="s">
        <v>13</v>
      </c>
      <c r="H30" s="352" t="s">
        <v>635</v>
      </c>
      <c r="I30" s="353"/>
      <c r="J30" s="352" t="s">
        <v>635</v>
      </c>
      <c r="K30" s="353"/>
      <c r="L30" s="91" t="s">
        <v>870</v>
      </c>
      <c r="M30" s="443" t="s">
        <v>722</v>
      </c>
      <c r="N30" s="444"/>
      <c r="O30" s="58" t="s">
        <v>796</v>
      </c>
      <c r="P30" s="113" t="s">
        <v>207</v>
      </c>
    </row>
    <row r="31" spans="1:16" ht="25.2" customHeight="1" x14ac:dyDescent="0.4">
      <c r="A31" s="206"/>
      <c r="B31" s="216"/>
      <c r="C31" s="208"/>
      <c r="D31" s="129"/>
      <c r="E31" s="208"/>
      <c r="F31" s="73"/>
      <c r="G31" s="80"/>
      <c r="H31" s="79">
        <v>22000</v>
      </c>
      <c r="I31" s="79" t="s">
        <v>12</v>
      </c>
      <c r="J31" s="92">
        <v>22000</v>
      </c>
      <c r="K31" s="217" t="s">
        <v>12</v>
      </c>
      <c r="L31" s="53"/>
      <c r="M31" s="73" t="s">
        <v>14</v>
      </c>
      <c r="N31" s="73" t="s">
        <v>544</v>
      </c>
      <c r="O31" s="73" t="s">
        <v>104</v>
      </c>
      <c r="P31" s="218" t="s">
        <v>207</v>
      </c>
    </row>
    <row r="32" spans="1:16" ht="109.5" customHeight="1" x14ac:dyDescent="0.4">
      <c r="A32" s="197" t="s">
        <v>141</v>
      </c>
      <c r="B32" s="215" t="s">
        <v>797</v>
      </c>
      <c r="C32" s="199" t="s">
        <v>798</v>
      </c>
      <c r="D32" s="68" t="s">
        <v>12</v>
      </c>
      <c r="E32" s="199" t="s">
        <v>798</v>
      </c>
      <c r="F32" s="69" t="s">
        <v>12</v>
      </c>
      <c r="G32" s="123" t="s">
        <v>13</v>
      </c>
      <c r="H32" s="352" t="s">
        <v>799</v>
      </c>
      <c r="I32" s="353"/>
      <c r="J32" s="352" t="s">
        <v>799</v>
      </c>
      <c r="K32" s="353"/>
      <c r="L32" s="533" t="s">
        <v>917</v>
      </c>
      <c r="M32" s="443" t="s">
        <v>722</v>
      </c>
      <c r="N32" s="444"/>
      <c r="O32" s="58" t="s">
        <v>800</v>
      </c>
      <c r="P32" s="113" t="s">
        <v>207</v>
      </c>
    </row>
    <row r="33" spans="1:16" ht="25.2" customHeight="1" x14ac:dyDescent="0.4">
      <c r="A33" s="206"/>
      <c r="B33" s="216"/>
      <c r="C33" s="208"/>
      <c r="D33" s="129"/>
      <c r="E33" s="208"/>
      <c r="F33" s="73"/>
      <c r="G33" s="80"/>
      <c r="H33" s="79">
        <v>8506.5</v>
      </c>
      <c r="I33" s="79" t="s">
        <v>12</v>
      </c>
      <c r="J33" s="92">
        <v>8506.5</v>
      </c>
      <c r="K33" s="217" t="s">
        <v>12</v>
      </c>
      <c r="L33" s="534"/>
      <c r="M33" s="73" t="s">
        <v>14</v>
      </c>
      <c r="N33" s="73" t="s">
        <v>228</v>
      </c>
      <c r="O33" s="73" t="s">
        <v>104</v>
      </c>
      <c r="P33" s="218" t="s">
        <v>207</v>
      </c>
    </row>
    <row r="34" spans="1:16" ht="188.25" customHeight="1" x14ac:dyDescent="0.4">
      <c r="A34" s="197" t="s">
        <v>522</v>
      </c>
      <c r="B34" s="215" t="s">
        <v>801</v>
      </c>
      <c r="C34" s="199" t="s">
        <v>733</v>
      </c>
      <c r="D34" s="68" t="s">
        <v>12</v>
      </c>
      <c r="E34" s="199" t="s">
        <v>733</v>
      </c>
      <c r="F34" s="69" t="s">
        <v>12</v>
      </c>
      <c r="G34" s="123" t="s">
        <v>13</v>
      </c>
      <c r="H34" s="352" t="s">
        <v>802</v>
      </c>
      <c r="I34" s="353"/>
      <c r="J34" s="352" t="s">
        <v>802</v>
      </c>
      <c r="K34" s="353"/>
      <c r="L34" s="533" t="s">
        <v>917</v>
      </c>
      <c r="M34" s="443" t="s">
        <v>722</v>
      </c>
      <c r="N34" s="444"/>
      <c r="O34" s="58" t="s">
        <v>803</v>
      </c>
      <c r="P34" s="113" t="s">
        <v>207</v>
      </c>
    </row>
    <row r="35" spans="1:16" ht="25.2" customHeight="1" x14ac:dyDescent="0.4">
      <c r="A35" s="206"/>
      <c r="B35" s="216"/>
      <c r="C35" s="208"/>
      <c r="D35" s="129"/>
      <c r="E35" s="208"/>
      <c r="F35" s="73"/>
      <c r="G35" s="80"/>
      <c r="H35" s="79">
        <v>7000</v>
      </c>
      <c r="I35" s="79" t="s">
        <v>12</v>
      </c>
      <c r="J35" s="92">
        <v>7000</v>
      </c>
      <c r="K35" s="217" t="s">
        <v>12</v>
      </c>
      <c r="L35" s="534"/>
      <c r="M35" s="73" t="s">
        <v>14</v>
      </c>
      <c r="N35" s="73" t="s">
        <v>306</v>
      </c>
      <c r="O35" s="73" t="s">
        <v>104</v>
      </c>
      <c r="P35" s="218" t="s">
        <v>207</v>
      </c>
    </row>
    <row r="36" spans="1:16" ht="85.5" customHeight="1" x14ac:dyDescent="0.4">
      <c r="A36" s="197" t="s">
        <v>147</v>
      </c>
      <c r="B36" s="215" t="s">
        <v>804</v>
      </c>
      <c r="C36" s="199" t="s">
        <v>805</v>
      </c>
      <c r="D36" s="68" t="s">
        <v>12</v>
      </c>
      <c r="E36" s="199" t="s">
        <v>805</v>
      </c>
      <c r="F36" s="69" t="s">
        <v>12</v>
      </c>
      <c r="G36" s="123" t="s">
        <v>13</v>
      </c>
      <c r="H36" s="352" t="s">
        <v>806</v>
      </c>
      <c r="I36" s="353"/>
      <c r="J36" s="352" t="s">
        <v>806</v>
      </c>
      <c r="K36" s="353"/>
      <c r="L36" s="533" t="s">
        <v>917</v>
      </c>
      <c r="M36" s="443" t="s">
        <v>722</v>
      </c>
      <c r="N36" s="444"/>
      <c r="O36" s="58" t="s">
        <v>807</v>
      </c>
      <c r="P36" s="113" t="s">
        <v>207</v>
      </c>
    </row>
    <row r="37" spans="1:16" ht="25.2" customHeight="1" x14ac:dyDescent="0.4">
      <c r="A37" s="206"/>
      <c r="B37" s="216"/>
      <c r="C37" s="208"/>
      <c r="D37" s="129"/>
      <c r="E37" s="208"/>
      <c r="F37" s="73"/>
      <c r="G37" s="80"/>
      <c r="H37" s="79">
        <v>9880</v>
      </c>
      <c r="I37" s="79" t="s">
        <v>12</v>
      </c>
      <c r="J37" s="92">
        <v>9880</v>
      </c>
      <c r="K37" s="217" t="s">
        <v>12</v>
      </c>
      <c r="L37" s="534"/>
      <c r="M37" s="73" t="s">
        <v>14</v>
      </c>
      <c r="N37" s="73" t="s">
        <v>522</v>
      </c>
      <c r="O37" s="73" t="s">
        <v>104</v>
      </c>
      <c r="P37" s="218" t="s">
        <v>207</v>
      </c>
    </row>
    <row r="38" spans="1:16" ht="101.25" customHeight="1" x14ac:dyDescent="0.4">
      <c r="A38" s="197" t="s">
        <v>529</v>
      </c>
      <c r="B38" s="215" t="s">
        <v>808</v>
      </c>
      <c r="C38" s="199" t="s">
        <v>809</v>
      </c>
      <c r="D38" s="68" t="s">
        <v>12</v>
      </c>
      <c r="E38" s="199" t="s">
        <v>809</v>
      </c>
      <c r="F38" s="69" t="s">
        <v>12</v>
      </c>
      <c r="G38" s="123" t="s">
        <v>13</v>
      </c>
      <c r="H38" s="352" t="s">
        <v>810</v>
      </c>
      <c r="I38" s="353"/>
      <c r="J38" s="352" t="s">
        <v>810</v>
      </c>
      <c r="K38" s="353"/>
      <c r="L38" s="91" t="s">
        <v>870</v>
      </c>
      <c r="M38" s="443" t="s">
        <v>722</v>
      </c>
      <c r="N38" s="444"/>
      <c r="O38" s="58" t="s">
        <v>811</v>
      </c>
      <c r="P38" s="113" t="s">
        <v>207</v>
      </c>
    </row>
    <row r="39" spans="1:16" ht="25.2" customHeight="1" x14ac:dyDescent="0.4">
      <c r="A39" s="206"/>
      <c r="B39" s="216"/>
      <c r="C39" s="208"/>
      <c r="D39" s="129"/>
      <c r="E39" s="208"/>
      <c r="F39" s="73"/>
      <c r="G39" s="80"/>
      <c r="H39" s="79">
        <v>51321.97</v>
      </c>
      <c r="I39" s="79" t="s">
        <v>12</v>
      </c>
      <c r="J39" s="92">
        <v>51321.97</v>
      </c>
      <c r="K39" s="217" t="s">
        <v>12</v>
      </c>
      <c r="L39" s="53"/>
      <c r="M39" s="73" t="s">
        <v>14</v>
      </c>
      <c r="N39" s="73" t="s">
        <v>217</v>
      </c>
      <c r="O39" s="73" t="s">
        <v>104</v>
      </c>
      <c r="P39" s="218" t="s">
        <v>207</v>
      </c>
    </row>
    <row r="40" spans="1:16" ht="25.2" customHeight="1" x14ac:dyDescent="0.4">
      <c r="A40" s="374">
        <v>17</v>
      </c>
      <c r="B40" s="365" t="s">
        <v>742</v>
      </c>
      <c r="C40" s="187">
        <v>23332.73</v>
      </c>
      <c r="D40" s="344" t="s">
        <v>12</v>
      </c>
      <c r="E40" s="187">
        <f>C40</f>
        <v>23332.73</v>
      </c>
      <c r="F40" s="348" t="s">
        <v>12</v>
      </c>
      <c r="G40" s="350" t="s">
        <v>13</v>
      </c>
      <c r="H40" s="360" t="s">
        <v>336</v>
      </c>
      <c r="I40" s="361"/>
      <c r="J40" s="360" t="s">
        <v>336</v>
      </c>
      <c r="K40" s="361"/>
      <c r="L40" s="533" t="s">
        <v>592</v>
      </c>
      <c r="M40" s="338" t="s">
        <v>300</v>
      </c>
      <c r="N40" s="339"/>
      <c r="O40" s="15">
        <v>1</v>
      </c>
      <c r="P40" s="17">
        <v>2568</v>
      </c>
    </row>
    <row r="41" spans="1:16" ht="25.2" customHeight="1" x14ac:dyDescent="0.4">
      <c r="A41" s="375"/>
      <c r="B41" s="366"/>
      <c r="C41" s="14"/>
      <c r="D41" s="345"/>
      <c r="E41" s="14"/>
      <c r="F41" s="349"/>
      <c r="G41" s="351"/>
      <c r="H41" s="23">
        <f>C40</f>
        <v>23332.73</v>
      </c>
      <c r="I41" s="21" t="s">
        <v>12</v>
      </c>
      <c r="J41" s="23">
        <f>C40</f>
        <v>23332.73</v>
      </c>
      <c r="K41" s="21" t="s">
        <v>12</v>
      </c>
      <c r="L41" s="534"/>
      <c r="M41" s="22" t="s">
        <v>14</v>
      </c>
      <c r="N41" s="22">
        <v>1</v>
      </c>
      <c r="O41" s="15" t="s">
        <v>19</v>
      </c>
      <c r="P41" s="17">
        <v>2567</v>
      </c>
    </row>
    <row r="42" spans="1:16" ht="25.2" customHeight="1" x14ac:dyDescent="0.4">
      <c r="A42" s="374">
        <v>18</v>
      </c>
      <c r="B42" s="365" t="s">
        <v>742</v>
      </c>
      <c r="C42" s="187">
        <v>18437.54</v>
      </c>
      <c r="D42" s="344" t="s">
        <v>12</v>
      </c>
      <c r="E42" s="187">
        <f>C42</f>
        <v>18437.54</v>
      </c>
      <c r="F42" s="348" t="s">
        <v>12</v>
      </c>
      <c r="G42" s="350" t="s">
        <v>13</v>
      </c>
      <c r="H42" s="360" t="s">
        <v>338</v>
      </c>
      <c r="I42" s="361"/>
      <c r="J42" s="360" t="s">
        <v>338</v>
      </c>
      <c r="K42" s="361"/>
      <c r="L42" s="533" t="s">
        <v>592</v>
      </c>
      <c r="M42" s="338" t="s">
        <v>300</v>
      </c>
      <c r="N42" s="339"/>
      <c r="O42" s="15">
        <v>2</v>
      </c>
      <c r="P42" s="17">
        <v>2568</v>
      </c>
    </row>
    <row r="43" spans="1:16" ht="25.2" customHeight="1" x14ac:dyDescent="0.4">
      <c r="A43" s="375"/>
      <c r="B43" s="366"/>
      <c r="C43" s="14"/>
      <c r="D43" s="345"/>
      <c r="E43" s="14"/>
      <c r="F43" s="349"/>
      <c r="G43" s="351"/>
      <c r="H43" s="23">
        <f>C42</f>
        <v>18437.54</v>
      </c>
      <c r="I43" s="21" t="s">
        <v>12</v>
      </c>
      <c r="J43" s="23">
        <f>C42</f>
        <v>18437.54</v>
      </c>
      <c r="K43" s="21" t="s">
        <v>12</v>
      </c>
      <c r="L43" s="534"/>
      <c r="M43" s="22" t="s">
        <v>14</v>
      </c>
      <c r="N43" s="22">
        <v>1</v>
      </c>
      <c r="O43" s="15" t="s">
        <v>19</v>
      </c>
      <c r="P43" s="17">
        <v>2567</v>
      </c>
    </row>
    <row r="44" spans="1:16" ht="25.2" customHeight="1" x14ac:dyDescent="0.4">
      <c r="A44" s="374">
        <v>19</v>
      </c>
      <c r="B44" s="365" t="s">
        <v>742</v>
      </c>
      <c r="C44" s="187">
        <v>16311.34</v>
      </c>
      <c r="D44" s="344" t="s">
        <v>12</v>
      </c>
      <c r="E44" s="187">
        <f>C44</f>
        <v>16311.34</v>
      </c>
      <c r="F44" s="348" t="s">
        <v>12</v>
      </c>
      <c r="G44" s="350" t="s">
        <v>13</v>
      </c>
      <c r="H44" s="360" t="s">
        <v>341</v>
      </c>
      <c r="I44" s="361"/>
      <c r="J44" s="360" t="s">
        <v>341</v>
      </c>
      <c r="K44" s="361"/>
      <c r="L44" s="533" t="s">
        <v>592</v>
      </c>
      <c r="M44" s="338" t="s">
        <v>300</v>
      </c>
      <c r="N44" s="339"/>
      <c r="O44" s="15">
        <v>4</v>
      </c>
      <c r="P44" s="17">
        <v>2568</v>
      </c>
    </row>
    <row r="45" spans="1:16" ht="25.2" customHeight="1" x14ac:dyDescent="0.4">
      <c r="A45" s="375"/>
      <c r="B45" s="366"/>
      <c r="C45" s="14"/>
      <c r="D45" s="345"/>
      <c r="E45" s="14"/>
      <c r="F45" s="349"/>
      <c r="G45" s="351"/>
      <c r="H45" s="23">
        <f>C44</f>
        <v>16311.34</v>
      </c>
      <c r="I45" s="21" t="s">
        <v>12</v>
      </c>
      <c r="J45" s="23">
        <f>C44</f>
        <v>16311.34</v>
      </c>
      <c r="K45" s="21" t="s">
        <v>12</v>
      </c>
      <c r="L45" s="534"/>
      <c r="M45" s="22" t="s">
        <v>14</v>
      </c>
      <c r="N45" s="22">
        <v>1</v>
      </c>
      <c r="O45" s="15" t="s">
        <v>19</v>
      </c>
      <c r="P45" s="17">
        <v>2567</v>
      </c>
    </row>
    <row r="46" spans="1:16" ht="25.2" customHeight="1" x14ac:dyDescent="0.4">
      <c r="A46" s="374">
        <v>20</v>
      </c>
      <c r="B46" s="365" t="s">
        <v>745</v>
      </c>
      <c r="C46" s="187">
        <v>16390.91</v>
      </c>
      <c r="D46" s="344" t="s">
        <v>12</v>
      </c>
      <c r="E46" s="187">
        <f t="shared" ref="E46" si="1">C46</f>
        <v>16390.91</v>
      </c>
      <c r="F46" s="348" t="s">
        <v>12</v>
      </c>
      <c r="G46" s="350" t="s">
        <v>13</v>
      </c>
      <c r="H46" s="360" t="s">
        <v>343</v>
      </c>
      <c r="I46" s="361"/>
      <c r="J46" s="360" t="s">
        <v>343</v>
      </c>
      <c r="K46" s="361"/>
      <c r="L46" s="533" t="s">
        <v>592</v>
      </c>
      <c r="M46" s="338" t="s">
        <v>300</v>
      </c>
      <c r="N46" s="339"/>
      <c r="O46" s="15">
        <v>5</v>
      </c>
      <c r="P46" s="17">
        <v>2568</v>
      </c>
    </row>
    <row r="47" spans="1:16" ht="25.2" customHeight="1" x14ac:dyDescent="0.4">
      <c r="A47" s="375"/>
      <c r="B47" s="366"/>
      <c r="C47" s="14"/>
      <c r="D47" s="345"/>
      <c r="E47" s="14"/>
      <c r="F47" s="349"/>
      <c r="G47" s="351"/>
      <c r="H47" s="23">
        <f>C46</f>
        <v>16390.91</v>
      </c>
      <c r="I47" s="21" t="s">
        <v>12</v>
      </c>
      <c r="J47" s="23">
        <f>C46</f>
        <v>16390.91</v>
      </c>
      <c r="K47" s="21" t="s">
        <v>12</v>
      </c>
      <c r="L47" s="534"/>
      <c r="M47" s="22" t="s">
        <v>14</v>
      </c>
      <c r="N47" s="22">
        <v>1</v>
      </c>
      <c r="O47" s="15" t="s">
        <v>19</v>
      </c>
      <c r="P47" s="17">
        <v>2567</v>
      </c>
    </row>
    <row r="48" spans="1:16" ht="25.2" customHeight="1" x14ac:dyDescent="0.4">
      <c r="A48" s="374">
        <v>21</v>
      </c>
      <c r="B48" s="527" t="s">
        <v>746</v>
      </c>
      <c r="C48" s="187">
        <v>15913.5</v>
      </c>
      <c r="D48" s="344" t="s">
        <v>12</v>
      </c>
      <c r="E48" s="187">
        <f t="shared" ref="E48" si="2">C48</f>
        <v>15913.5</v>
      </c>
      <c r="F48" s="348" t="s">
        <v>12</v>
      </c>
      <c r="G48" s="350" t="s">
        <v>13</v>
      </c>
      <c r="H48" s="360" t="s">
        <v>345</v>
      </c>
      <c r="I48" s="361"/>
      <c r="J48" s="360" t="s">
        <v>345</v>
      </c>
      <c r="K48" s="361"/>
      <c r="L48" s="533" t="s">
        <v>592</v>
      </c>
      <c r="M48" s="338" t="s">
        <v>300</v>
      </c>
      <c r="N48" s="339"/>
      <c r="O48" s="15">
        <v>6</v>
      </c>
      <c r="P48" s="17">
        <v>2568</v>
      </c>
    </row>
    <row r="49" spans="1:16" ht="25.2" customHeight="1" x14ac:dyDescent="0.4">
      <c r="A49" s="375"/>
      <c r="B49" s="528"/>
      <c r="C49" s="14"/>
      <c r="D49" s="345"/>
      <c r="E49" s="14"/>
      <c r="F49" s="349"/>
      <c r="G49" s="351"/>
      <c r="H49" s="23">
        <f>C48</f>
        <v>15913.5</v>
      </c>
      <c r="I49" s="21" t="s">
        <v>12</v>
      </c>
      <c r="J49" s="23">
        <f>C48</f>
        <v>15913.5</v>
      </c>
      <c r="K49" s="21" t="s">
        <v>12</v>
      </c>
      <c r="L49" s="534"/>
      <c r="M49" s="22" t="s">
        <v>14</v>
      </c>
      <c r="N49" s="22">
        <v>1</v>
      </c>
      <c r="O49" s="15" t="s">
        <v>19</v>
      </c>
      <c r="P49" s="17">
        <v>2567</v>
      </c>
    </row>
    <row r="50" spans="1:16" ht="25.2" customHeight="1" x14ac:dyDescent="0.4">
      <c r="A50" s="374">
        <v>22</v>
      </c>
      <c r="B50" s="365" t="s">
        <v>746</v>
      </c>
      <c r="C50" s="187">
        <v>18540</v>
      </c>
      <c r="D50" s="344" t="s">
        <v>12</v>
      </c>
      <c r="E50" s="187">
        <f t="shared" ref="E50" si="3">C50</f>
        <v>18540</v>
      </c>
      <c r="F50" s="348" t="s">
        <v>12</v>
      </c>
      <c r="G50" s="350" t="s">
        <v>13</v>
      </c>
      <c r="H50" s="360" t="s">
        <v>346</v>
      </c>
      <c r="I50" s="361"/>
      <c r="J50" s="360" t="s">
        <v>346</v>
      </c>
      <c r="K50" s="361"/>
      <c r="L50" s="533" t="s">
        <v>592</v>
      </c>
      <c r="M50" s="338" t="s">
        <v>300</v>
      </c>
      <c r="N50" s="339"/>
      <c r="O50" s="15">
        <v>7</v>
      </c>
      <c r="P50" s="17">
        <v>2568</v>
      </c>
    </row>
    <row r="51" spans="1:16" ht="25.2" customHeight="1" x14ac:dyDescent="0.4">
      <c r="A51" s="375"/>
      <c r="B51" s="366"/>
      <c r="C51" s="14"/>
      <c r="D51" s="345"/>
      <c r="E51" s="14"/>
      <c r="F51" s="349"/>
      <c r="G51" s="351"/>
      <c r="H51" s="23">
        <f>C50</f>
        <v>18540</v>
      </c>
      <c r="I51" s="21" t="s">
        <v>12</v>
      </c>
      <c r="J51" s="23">
        <f>C50</f>
        <v>18540</v>
      </c>
      <c r="K51" s="21" t="s">
        <v>12</v>
      </c>
      <c r="L51" s="534"/>
      <c r="M51" s="22" t="s">
        <v>14</v>
      </c>
      <c r="N51" s="22">
        <v>1</v>
      </c>
      <c r="O51" s="15" t="s">
        <v>19</v>
      </c>
      <c r="P51" s="17">
        <v>2567</v>
      </c>
    </row>
    <row r="52" spans="1:16" ht="25.2" customHeight="1" x14ac:dyDescent="0.4">
      <c r="A52" s="374">
        <v>23</v>
      </c>
      <c r="B52" s="365" t="s">
        <v>747</v>
      </c>
      <c r="C52" s="187">
        <v>15450</v>
      </c>
      <c r="D52" s="344" t="s">
        <v>12</v>
      </c>
      <c r="E52" s="187">
        <f t="shared" ref="E52:E110" si="4">C52</f>
        <v>15450</v>
      </c>
      <c r="F52" s="348" t="s">
        <v>12</v>
      </c>
      <c r="G52" s="350" t="s">
        <v>13</v>
      </c>
      <c r="H52" s="360" t="s">
        <v>348</v>
      </c>
      <c r="I52" s="361"/>
      <c r="J52" s="360" t="s">
        <v>348</v>
      </c>
      <c r="K52" s="361"/>
      <c r="L52" s="533" t="s">
        <v>592</v>
      </c>
      <c r="M52" s="338" t="s">
        <v>300</v>
      </c>
      <c r="N52" s="339"/>
      <c r="O52" s="15">
        <v>8</v>
      </c>
      <c r="P52" s="17">
        <v>2568</v>
      </c>
    </row>
    <row r="53" spans="1:16" ht="26.25" customHeight="1" x14ac:dyDescent="0.4">
      <c r="A53" s="375"/>
      <c r="B53" s="366"/>
      <c r="C53" s="14"/>
      <c r="D53" s="345"/>
      <c r="E53" s="14"/>
      <c r="F53" s="349"/>
      <c r="G53" s="351"/>
      <c r="H53" s="23">
        <f>C52</f>
        <v>15450</v>
      </c>
      <c r="I53" s="21" t="s">
        <v>12</v>
      </c>
      <c r="J53" s="23">
        <f>C52</f>
        <v>15450</v>
      </c>
      <c r="K53" s="21" t="s">
        <v>12</v>
      </c>
      <c r="L53" s="534"/>
      <c r="M53" s="22" t="s">
        <v>14</v>
      </c>
      <c r="N53" s="22">
        <v>1</v>
      </c>
      <c r="O53" s="15" t="s">
        <v>19</v>
      </c>
      <c r="P53" s="17">
        <v>2567</v>
      </c>
    </row>
    <row r="54" spans="1:16" ht="21" customHeight="1" x14ac:dyDescent="0.4">
      <c r="A54" s="374">
        <v>24</v>
      </c>
      <c r="B54" s="365" t="s">
        <v>748</v>
      </c>
      <c r="C54" s="187">
        <v>15225</v>
      </c>
      <c r="D54" s="344" t="s">
        <v>12</v>
      </c>
      <c r="E54" s="187">
        <f t="shared" si="4"/>
        <v>15225</v>
      </c>
      <c r="F54" s="348" t="s">
        <v>12</v>
      </c>
      <c r="G54" s="350" t="s">
        <v>13</v>
      </c>
      <c r="H54" s="360" t="s">
        <v>350</v>
      </c>
      <c r="I54" s="361"/>
      <c r="J54" s="360" t="s">
        <v>350</v>
      </c>
      <c r="K54" s="361"/>
      <c r="L54" s="533" t="s">
        <v>592</v>
      </c>
      <c r="M54" s="338" t="s">
        <v>300</v>
      </c>
      <c r="N54" s="339"/>
      <c r="O54" s="15">
        <v>9</v>
      </c>
      <c r="P54" s="17">
        <v>2568</v>
      </c>
    </row>
    <row r="55" spans="1:16" x14ac:dyDescent="0.4">
      <c r="A55" s="375"/>
      <c r="B55" s="366"/>
      <c r="C55" s="14"/>
      <c r="D55" s="345"/>
      <c r="E55" s="14"/>
      <c r="F55" s="349"/>
      <c r="G55" s="351"/>
      <c r="H55" s="23">
        <f>C54</f>
        <v>15225</v>
      </c>
      <c r="I55" s="21" t="s">
        <v>12</v>
      </c>
      <c r="J55" s="23">
        <f>C54</f>
        <v>15225</v>
      </c>
      <c r="K55" s="21" t="s">
        <v>12</v>
      </c>
      <c r="L55" s="534"/>
      <c r="M55" s="22" t="s">
        <v>14</v>
      </c>
      <c r="N55" s="22">
        <v>1</v>
      </c>
      <c r="O55" s="15" t="s">
        <v>19</v>
      </c>
      <c r="P55" s="17">
        <v>2567</v>
      </c>
    </row>
    <row r="56" spans="1:16" ht="24.6" customHeight="1" x14ac:dyDescent="0.4">
      <c r="A56" s="374">
        <v>25</v>
      </c>
      <c r="B56" s="365" t="s">
        <v>749</v>
      </c>
      <c r="C56" s="187">
        <v>9000</v>
      </c>
      <c r="D56" s="344" t="s">
        <v>12</v>
      </c>
      <c r="E56" s="187">
        <f t="shared" si="4"/>
        <v>9000</v>
      </c>
      <c r="F56" s="348" t="s">
        <v>12</v>
      </c>
      <c r="G56" s="350" t="s">
        <v>13</v>
      </c>
      <c r="H56" s="360" t="s">
        <v>352</v>
      </c>
      <c r="I56" s="361"/>
      <c r="J56" s="360" t="s">
        <v>352</v>
      </c>
      <c r="K56" s="361"/>
      <c r="L56" s="533" t="s">
        <v>592</v>
      </c>
      <c r="M56" s="338" t="s">
        <v>300</v>
      </c>
      <c r="N56" s="339"/>
      <c r="O56" s="15">
        <v>10</v>
      </c>
      <c r="P56" s="17">
        <v>2568</v>
      </c>
    </row>
    <row r="57" spans="1:16" x14ac:dyDescent="0.4">
      <c r="A57" s="375"/>
      <c r="B57" s="366"/>
      <c r="C57" s="14"/>
      <c r="D57" s="345"/>
      <c r="E57" s="14"/>
      <c r="F57" s="349"/>
      <c r="G57" s="351"/>
      <c r="H57" s="23">
        <f>C56</f>
        <v>9000</v>
      </c>
      <c r="I57" s="21" t="s">
        <v>12</v>
      </c>
      <c r="J57" s="23">
        <f>C56</f>
        <v>9000</v>
      </c>
      <c r="K57" s="21" t="s">
        <v>12</v>
      </c>
      <c r="L57" s="534"/>
      <c r="M57" s="22" t="s">
        <v>14</v>
      </c>
      <c r="N57" s="22">
        <v>1</v>
      </c>
      <c r="O57" s="15" t="s">
        <v>19</v>
      </c>
      <c r="P57" s="17">
        <v>2567</v>
      </c>
    </row>
    <row r="58" spans="1:16" ht="24.6" customHeight="1" x14ac:dyDescent="0.4">
      <c r="A58" s="374">
        <v>26</v>
      </c>
      <c r="B58" s="365" t="s">
        <v>749</v>
      </c>
      <c r="C58" s="187">
        <v>18000</v>
      </c>
      <c r="D58" s="344" t="s">
        <v>12</v>
      </c>
      <c r="E58" s="187">
        <f t="shared" si="4"/>
        <v>18000</v>
      </c>
      <c r="F58" s="348" t="s">
        <v>12</v>
      </c>
      <c r="G58" s="350" t="s">
        <v>13</v>
      </c>
      <c r="H58" s="360" t="s">
        <v>353</v>
      </c>
      <c r="I58" s="361"/>
      <c r="J58" s="360" t="s">
        <v>353</v>
      </c>
      <c r="K58" s="361"/>
      <c r="L58" s="533" t="s">
        <v>592</v>
      </c>
      <c r="M58" s="338" t="s">
        <v>300</v>
      </c>
      <c r="N58" s="339"/>
      <c r="O58" s="15">
        <v>11</v>
      </c>
      <c r="P58" s="17">
        <v>2568</v>
      </c>
    </row>
    <row r="59" spans="1:16" x14ac:dyDescent="0.4">
      <c r="A59" s="375"/>
      <c r="B59" s="366"/>
      <c r="C59" s="14"/>
      <c r="D59" s="345"/>
      <c r="E59" s="14"/>
      <c r="F59" s="349"/>
      <c r="G59" s="351"/>
      <c r="H59" s="23">
        <f>C58</f>
        <v>18000</v>
      </c>
      <c r="I59" s="21" t="s">
        <v>12</v>
      </c>
      <c r="J59" s="23">
        <f>C58</f>
        <v>18000</v>
      </c>
      <c r="K59" s="21" t="s">
        <v>12</v>
      </c>
      <c r="L59" s="534"/>
      <c r="M59" s="22" t="s">
        <v>14</v>
      </c>
      <c r="N59" s="22">
        <v>1</v>
      </c>
      <c r="O59" s="15" t="s">
        <v>19</v>
      </c>
      <c r="P59" s="17">
        <v>2567</v>
      </c>
    </row>
    <row r="60" spans="1:16" ht="24.6" customHeight="1" x14ac:dyDescent="0.4">
      <c r="A60" s="374">
        <v>27</v>
      </c>
      <c r="B60" s="365" t="s">
        <v>750</v>
      </c>
      <c r="C60" s="187">
        <v>18260.650000000001</v>
      </c>
      <c r="D60" s="344" t="s">
        <v>12</v>
      </c>
      <c r="E60" s="187">
        <f t="shared" si="4"/>
        <v>18260.650000000001</v>
      </c>
      <c r="F60" s="348" t="s">
        <v>12</v>
      </c>
      <c r="G60" s="350" t="s">
        <v>13</v>
      </c>
      <c r="H60" s="360" t="s">
        <v>355</v>
      </c>
      <c r="I60" s="361"/>
      <c r="J60" s="360" t="s">
        <v>355</v>
      </c>
      <c r="K60" s="361"/>
      <c r="L60" s="533" t="s">
        <v>592</v>
      </c>
      <c r="M60" s="338" t="s">
        <v>300</v>
      </c>
      <c r="N60" s="339"/>
      <c r="O60" s="15">
        <v>13</v>
      </c>
      <c r="P60" s="17">
        <v>2568</v>
      </c>
    </row>
    <row r="61" spans="1:16" x14ac:dyDescent="0.4">
      <c r="A61" s="375"/>
      <c r="B61" s="366"/>
      <c r="C61" s="14"/>
      <c r="D61" s="345"/>
      <c r="E61" s="14"/>
      <c r="F61" s="349"/>
      <c r="G61" s="351"/>
      <c r="H61" s="23">
        <f>C60</f>
        <v>18260.650000000001</v>
      </c>
      <c r="I61" s="21" t="s">
        <v>12</v>
      </c>
      <c r="J61" s="23">
        <f>C60</f>
        <v>18260.650000000001</v>
      </c>
      <c r="K61" s="21" t="s">
        <v>12</v>
      </c>
      <c r="L61" s="534"/>
      <c r="M61" s="22" t="s">
        <v>14</v>
      </c>
      <c r="N61" s="22">
        <v>1</v>
      </c>
      <c r="O61" s="15" t="s">
        <v>19</v>
      </c>
      <c r="P61" s="17">
        <v>2567</v>
      </c>
    </row>
    <row r="62" spans="1:16" ht="24.6" customHeight="1" x14ac:dyDescent="0.4">
      <c r="A62" s="374">
        <v>28</v>
      </c>
      <c r="B62" s="365" t="s">
        <v>744</v>
      </c>
      <c r="C62" s="187">
        <v>18172.86</v>
      </c>
      <c r="D62" s="344" t="s">
        <v>12</v>
      </c>
      <c r="E62" s="187">
        <f t="shared" si="4"/>
        <v>18172.86</v>
      </c>
      <c r="F62" s="348" t="s">
        <v>12</v>
      </c>
      <c r="G62" s="350" t="s">
        <v>13</v>
      </c>
      <c r="H62" s="360" t="s">
        <v>357</v>
      </c>
      <c r="I62" s="361"/>
      <c r="J62" s="360" t="s">
        <v>357</v>
      </c>
      <c r="K62" s="361"/>
      <c r="L62" s="533" t="s">
        <v>592</v>
      </c>
      <c r="M62" s="338" t="s">
        <v>300</v>
      </c>
      <c r="N62" s="339"/>
      <c r="O62" s="15">
        <v>14</v>
      </c>
      <c r="P62" s="17">
        <v>2568</v>
      </c>
    </row>
    <row r="63" spans="1:16" x14ac:dyDescent="0.4">
      <c r="A63" s="375"/>
      <c r="B63" s="366"/>
      <c r="C63" s="14"/>
      <c r="D63" s="345"/>
      <c r="E63" s="14"/>
      <c r="F63" s="349"/>
      <c r="G63" s="351"/>
      <c r="H63" s="23">
        <f>C62</f>
        <v>18172.86</v>
      </c>
      <c r="I63" s="21" t="s">
        <v>12</v>
      </c>
      <c r="J63" s="23">
        <f>C62</f>
        <v>18172.86</v>
      </c>
      <c r="K63" s="21" t="s">
        <v>12</v>
      </c>
      <c r="L63" s="534"/>
      <c r="M63" s="22" t="s">
        <v>14</v>
      </c>
      <c r="N63" s="22">
        <v>1</v>
      </c>
      <c r="O63" s="15" t="s">
        <v>19</v>
      </c>
      <c r="P63" s="17">
        <v>2567</v>
      </c>
    </row>
    <row r="64" spans="1:16" ht="24.6" customHeight="1" x14ac:dyDescent="0.4">
      <c r="A64" s="374">
        <v>29</v>
      </c>
      <c r="B64" s="365" t="s">
        <v>752</v>
      </c>
      <c r="C64" s="187">
        <v>17212.580000000002</v>
      </c>
      <c r="D64" s="344" t="s">
        <v>12</v>
      </c>
      <c r="E64" s="187">
        <f t="shared" si="4"/>
        <v>17212.580000000002</v>
      </c>
      <c r="F64" s="348" t="s">
        <v>12</v>
      </c>
      <c r="G64" s="350" t="s">
        <v>13</v>
      </c>
      <c r="H64" s="360" t="s">
        <v>358</v>
      </c>
      <c r="I64" s="361"/>
      <c r="J64" s="360" t="s">
        <v>358</v>
      </c>
      <c r="K64" s="361"/>
      <c r="L64" s="533" t="s">
        <v>592</v>
      </c>
      <c r="M64" s="338" t="s">
        <v>300</v>
      </c>
      <c r="N64" s="339"/>
      <c r="O64" s="15">
        <v>15</v>
      </c>
      <c r="P64" s="17">
        <v>2568</v>
      </c>
    </row>
    <row r="65" spans="1:16" x14ac:dyDescent="0.4">
      <c r="A65" s="375"/>
      <c r="B65" s="366"/>
      <c r="C65" s="14"/>
      <c r="D65" s="345"/>
      <c r="E65" s="14"/>
      <c r="F65" s="349"/>
      <c r="G65" s="351"/>
      <c r="H65" s="23">
        <f>C64</f>
        <v>17212.580000000002</v>
      </c>
      <c r="I65" s="21" t="s">
        <v>12</v>
      </c>
      <c r="J65" s="23">
        <f>C64</f>
        <v>17212.580000000002</v>
      </c>
      <c r="K65" s="21" t="s">
        <v>12</v>
      </c>
      <c r="L65" s="534"/>
      <c r="M65" s="22" t="s">
        <v>14</v>
      </c>
      <c r="N65" s="22">
        <v>1</v>
      </c>
      <c r="O65" s="15" t="s">
        <v>19</v>
      </c>
      <c r="P65" s="17">
        <v>2567</v>
      </c>
    </row>
    <row r="66" spans="1:16" ht="24.6" customHeight="1" x14ac:dyDescent="0.4">
      <c r="A66" s="374">
        <v>30</v>
      </c>
      <c r="B66" s="365" t="s">
        <v>753</v>
      </c>
      <c r="C66" s="187">
        <v>15375</v>
      </c>
      <c r="D66" s="344" t="s">
        <v>12</v>
      </c>
      <c r="E66" s="187">
        <f t="shared" si="4"/>
        <v>15375</v>
      </c>
      <c r="F66" s="348" t="s">
        <v>12</v>
      </c>
      <c r="G66" s="350" t="s">
        <v>13</v>
      </c>
      <c r="H66" s="360" t="s">
        <v>754</v>
      </c>
      <c r="I66" s="361"/>
      <c r="J66" s="360" t="s">
        <v>754</v>
      </c>
      <c r="K66" s="361"/>
      <c r="L66" s="533" t="s">
        <v>592</v>
      </c>
      <c r="M66" s="338" t="s">
        <v>300</v>
      </c>
      <c r="N66" s="339"/>
      <c r="O66" s="15">
        <v>16</v>
      </c>
      <c r="P66" s="17">
        <v>2568</v>
      </c>
    </row>
    <row r="67" spans="1:16" x14ac:dyDescent="0.4">
      <c r="A67" s="375"/>
      <c r="B67" s="366"/>
      <c r="C67" s="14"/>
      <c r="D67" s="345"/>
      <c r="E67" s="14"/>
      <c r="F67" s="349"/>
      <c r="G67" s="351"/>
      <c r="H67" s="23">
        <f>C66</f>
        <v>15375</v>
      </c>
      <c r="I67" s="21" t="s">
        <v>12</v>
      </c>
      <c r="J67" s="23">
        <f>C66</f>
        <v>15375</v>
      </c>
      <c r="K67" s="21" t="s">
        <v>12</v>
      </c>
      <c r="L67" s="534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374">
        <v>31</v>
      </c>
      <c r="B68" s="365" t="s">
        <v>750</v>
      </c>
      <c r="C68" s="187">
        <v>14516.13</v>
      </c>
      <c r="D68" s="344" t="s">
        <v>12</v>
      </c>
      <c r="E68" s="187">
        <f t="shared" si="4"/>
        <v>14516.13</v>
      </c>
      <c r="F68" s="348" t="s">
        <v>12</v>
      </c>
      <c r="G68" s="350" t="s">
        <v>13</v>
      </c>
      <c r="H68" s="360" t="s">
        <v>552</v>
      </c>
      <c r="I68" s="361"/>
      <c r="J68" s="360" t="s">
        <v>552</v>
      </c>
      <c r="K68" s="361"/>
      <c r="L68" s="533" t="s">
        <v>592</v>
      </c>
      <c r="M68" s="338" t="s">
        <v>300</v>
      </c>
      <c r="N68" s="339"/>
      <c r="O68" s="15">
        <v>25</v>
      </c>
      <c r="P68" s="17">
        <v>2568</v>
      </c>
    </row>
    <row r="69" spans="1:16" x14ac:dyDescent="0.4">
      <c r="A69" s="375"/>
      <c r="B69" s="366"/>
      <c r="C69" s="14"/>
      <c r="D69" s="345"/>
      <c r="E69" s="14"/>
      <c r="F69" s="349"/>
      <c r="G69" s="351"/>
      <c r="H69" s="23">
        <f>C68</f>
        <v>14516.13</v>
      </c>
      <c r="I69" s="21" t="s">
        <v>12</v>
      </c>
      <c r="J69" s="23">
        <f>C68</f>
        <v>14516.13</v>
      </c>
      <c r="K69" s="21" t="s">
        <v>12</v>
      </c>
      <c r="L69" s="534"/>
      <c r="M69" s="22" t="s">
        <v>14</v>
      </c>
      <c r="N69" s="22">
        <v>25</v>
      </c>
      <c r="O69" s="15" t="s">
        <v>85</v>
      </c>
      <c r="P69" s="17">
        <v>2568</v>
      </c>
    </row>
    <row r="70" spans="1:16" ht="24.6" customHeight="1" x14ac:dyDescent="0.4">
      <c r="A70" s="374">
        <v>32</v>
      </c>
      <c r="B70" s="365" t="s">
        <v>812</v>
      </c>
      <c r="C70" s="187">
        <v>15000</v>
      </c>
      <c r="D70" s="344" t="s">
        <v>12</v>
      </c>
      <c r="E70" s="187">
        <f t="shared" si="4"/>
        <v>15000</v>
      </c>
      <c r="F70" s="348" t="s">
        <v>12</v>
      </c>
      <c r="G70" s="350" t="s">
        <v>13</v>
      </c>
      <c r="H70" s="360" t="s">
        <v>758</v>
      </c>
      <c r="I70" s="361"/>
      <c r="J70" s="360" t="s">
        <v>758</v>
      </c>
      <c r="K70" s="361"/>
      <c r="L70" s="533" t="s">
        <v>592</v>
      </c>
      <c r="M70" s="338" t="s">
        <v>63</v>
      </c>
      <c r="N70" s="339"/>
      <c r="O70" s="15">
        <v>18</v>
      </c>
      <c r="P70" s="17">
        <v>2568</v>
      </c>
    </row>
    <row r="71" spans="1:16" x14ac:dyDescent="0.4">
      <c r="A71" s="375"/>
      <c r="B71" s="366"/>
      <c r="C71" s="14"/>
      <c r="D71" s="345"/>
      <c r="E71" s="14"/>
      <c r="F71" s="349"/>
      <c r="G71" s="351"/>
      <c r="H71" s="23">
        <f>C70</f>
        <v>15000</v>
      </c>
      <c r="I71" s="21" t="s">
        <v>12</v>
      </c>
      <c r="J71" s="23">
        <f>C70</f>
        <v>15000</v>
      </c>
      <c r="K71" s="21" t="s">
        <v>12</v>
      </c>
      <c r="L71" s="534"/>
      <c r="M71" s="22" t="s">
        <v>14</v>
      </c>
      <c r="N71" s="22">
        <v>1</v>
      </c>
      <c r="O71" s="15" t="s">
        <v>76</v>
      </c>
      <c r="P71" s="17">
        <v>2568</v>
      </c>
    </row>
    <row r="72" spans="1:16" ht="24.6" customHeight="1" x14ac:dyDescent="0.4">
      <c r="A72" s="374">
        <v>33</v>
      </c>
      <c r="B72" s="365" t="s">
        <v>759</v>
      </c>
      <c r="C72" s="187">
        <v>24637.599999999999</v>
      </c>
      <c r="D72" s="344" t="s">
        <v>12</v>
      </c>
      <c r="E72" s="187">
        <f t="shared" si="4"/>
        <v>24637.599999999999</v>
      </c>
      <c r="F72" s="348" t="s">
        <v>12</v>
      </c>
      <c r="G72" s="350" t="s">
        <v>13</v>
      </c>
      <c r="H72" s="360" t="s">
        <v>813</v>
      </c>
      <c r="I72" s="361"/>
      <c r="J72" s="360" t="s">
        <v>813</v>
      </c>
      <c r="K72" s="361"/>
      <c r="L72" s="533" t="s">
        <v>592</v>
      </c>
      <c r="M72" s="338" t="s">
        <v>300</v>
      </c>
      <c r="N72" s="339"/>
      <c r="O72" s="15">
        <v>17</v>
      </c>
      <c r="P72" s="17">
        <v>2568</v>
      </c>
    </row>
    <row r="73" spans="1:16" x14ac:dyDescent="0.4">
      <c r="A73" s="375"/>
      <c r="B73" s="366"/>
      <c r="C73" s="14"/>
      <c r="D73" s="345"/>
      <c r="E73" s="14"/>
      <c r="F73" s="349"/>
      <c r="G73" s="351"/>
      <c r="H73" s="23">
        <f>C72</f>
        <v>24637.599999999999</v>
      </c>
      <c r="I73" s="21" t="s">
        <v>12</v>
      </c>
      <c r="J73" s="23">
        <f>C72</f>
        <v>24637.599999999999</v>
      </c>
      <c r="K73" s="21" t="s">
        <v>12</v>
      </c>
      <c r="L73" s="534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374">
        <v>34</v>
      </c>
      <c r="B74" s="365" t="s">
        <v>759</v>
      </c>
      <c r="C74" s="187">
        <v>15759</v>
      </c>
      <c r="D74" s="344" t="s">
        <v>12</v>
      </c>
      <c r="E74" s="187">
        <f t="shared" si="4"/>
        <v>15759</v>
      </c>
      <c r="F74" s="348" t="s">
        <v>12</v>
      </c>
      <c r="G74" s="350" t="s">
        <v>13</v>
      </c>
      <c r="H74" s="360" t="s">
        <v>761</v>
      </c>
      <c r="I74" s="361"/>
      <c r="J74" s="360" t="s">
        <v>761</v>
      </c>
      <c r="K74" s="361"/>
      <c r="L74" s="533" t="s">
        <v>592</v>
      </c>
      <c r="M74" s="338" t="s">
        <v>300</v>
      </c>
      <c r="N74" s="339"/>
      <c r="O74" s="15">
        <v>18</v>
      </c>
      <c r="P74" s="17">
        <v>2568</v>
      </c>
    </row>
    <row r="75" spans="1:16" x14ac:dyDescent="0.4">
      <c r="A75" s="375"/>
      <c r="B75" s="366"/>
      <c r="C75" s="14"/>
      <c r="D75" s="345"/>
      <c r="E75" s="14"/>
      <c r="F75" s="349"/>
      <c r="G75" s="351"/>
      <c r="H75" s="23">
        <f>C74</f>
        <v>15759</v>
      </c>
      <c r="I75" s="21" t="s">
        <v>12</v>
      </c>
      <c r="J75" s="23">
        <f>C74</f>
        <v>15759</v>
      </c>
      <c r="K75" s="21" t="s">
        <v>12</v>
      </c>
      <c r="L75" s="534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374">
        <v>35</v>
      </c>
      <c r="B76" s="365" t="s">
        <v>762</v>
      </c>
      <c r="C76" s="187">
        <v>15952</v>
      </c>
      <c r="D76" s="344" t="s">
        <v>12</v>
      </c>
      <c r="E76" s="187">
        <f t="shared" si="4"/>
        <v>15952</v>
      </c>
      <c r="F76" s="348" t="s">
        <v>12</v>
      </c>
      <c r="G76" s="350" t="s">
        <v>13</v>
      </c>
      <c r="H76" s="360" t="s">
        <v>814</v>
      </c>
      <c r="I76" s="361"/>
      <c r="J76" s="360" t="s">
        <v>814</v>
      </c>
      <c r="K76" s="361"/>
      <c r="L76" s="533" t="s">
        <v>592</v>
      </c>
      <c r="M76" s="338" t="s">
        <v>300</v>
      </c>
      <c r="N76" s="339"/>
      <c r="O76" s="15">
        <v>429</v>
      </c>
      <c r="P76" s="17">
        <v>2568</v>
      </c>
    </row>
    <row r="77" spans="1:16" x14ac:dyDescent="0.4">
      <c r="A77" s="375"/>
      <c r="B77" s="366"/>
      <c r="C77" s="14"/>
      <c r="D77" s="345"/>
      <c r="E77" s="14"/>
      <c r="F77" s="349"/>
      <c r="G77" s="351"/>
      <c r="H77" s="23">
        <f>C76</f>
        <v>15952</v>
      </c>
      <c r="I77" s="21" t="s">
        <v>12</v>
      </c>
      <c r="J77" s="23">
        <f>C76</f>
        <v>15952</v>
      </c>
      <c r="K77" s="21" t="s">
        <v>12</v>
      </c>
      <c r="L77" s="534"/>
      <c r="M77" s="22" t="s">
        <v>14</v>
      </c>
      <c r="N77" s="22">
        <v>1</v>
      </c>
      <c r="O77" s="15" t="s">
        <v>19</v>
      </c>
      <c r="P77" s="17">
        <v>2567</v>
      </c>
    </row>
    <row r="78" spans="1:16" ht="24.6" customHeight="1" x14ac:dyDescent="0.4">
      <c r="A78" s="374">
        <v>36</v>
      </c>
      <c r="B78" s="365" t="s">
        <v>762</v>
      </c>
      <c r="C78" s="187">
        <v>14598</v>
      </c>
      <c r="D78" s="344" t="s">
        <v>12</v>
      </c>
      <c r="E78" s="187">
        <f t="shared" si="4"/>
        <v>14598</v>
      </c>
      <c r="F78" s="348" t="s">
        <v>12</v>
      </c>
      <c r="G78" s="350" t="s">
        <v>13</v>
      </c>
      <c r="H78" s="360" t="s">
        <v>815</v>
      </c>
      <c r="I78" s="361"/>
      <c r="J78" s="360" t="s">
        <v>815</v>
      </c>
      <c r="K78" s="361"/>
      <c r="L78" s="533" t="s">
        <v>592</v>
      </c>
      <c r="M78" s="338" t="s">
        <v>300</v>
      </c>
      <c r="N78" s="339"/>
      <c r="O78" s="15">
        <v>430</v>
      </c>
      <c r="P78" s="17">
        <v>2568</v>
      </c>
    </row>
    <row r="79" spans="1:16" x14ac:dyDescent="0.4">
      <c r="A79" s="375"/>
      <c r="B79" s="366"/>
      <c r="C79" s="14"/>
      <c r="D79" s="345"/>
      <c r="E79" s="14"/>
      <c r="F79" s="349"/>
      <c r="G79" s="351"/>
      <c r="H79" s="23">
        <f>C78</f>
        <v>14598</v>
      </c>
      <c r="I79" s="21" t="s">
        <v>12</v>
      </c>
      <c r="J79" s="23">
        <f>C78</f>
        <v>14598</v>
      </c>
      <c r="K79" s="21" t="s">
        <v>12</v>
      </c>
      <c r="L79" s="534"/>
      <c r="M79" s="22" t="s">
        <v>14</v>
      </c>
      <c r="N79" s="22">
        <v>1</v>
      </c>
      <c r="O79" s="15" t="s">
        <v>19</v>
      </c>
      <c r="P79" s="17">
        <v>2567</v>
      </c>
    </row>
    <row r="80" spans="1:16" ht="24.6" customHeight="1" x14ac:dyDescent="0.4">
      <c r="A80" s="374">
        <v>37</v>
      </c>
      <c r="B80" s="365" t="s">
        <v>762</v>
      </c>
      <c r="C80" s="187">
        <v>14173</v>
      </c>
      <c r="D80" s="344" t="s">
        <v>12</v>
      </c>
      <c r="E80" s="187">
        <f t="shared" si="4"/>
        <v>14173</v>
      </c>
      <c r="F80" s="348" t="s">
        <v>12</v>
      </c>
      <c r="G80" s="350" t="s">
        <v>13</v>
      </c>
      <c r="H80" s="360" t="s">
        <v>816</v>
      </c>
      <c r="I80" s="361"/>
      <c r="J80" s="360" t="s">
        <v>816</v>
      </c>
      <c r="K80" s="361"/>
      <c r="L80" s="533" t="s">
        <v>592</v>
      </c>
      <c r="M80" s="338" t="s">
        <v>300</v>
      </c>
      <c r="N80" s="339"/>
      <c r="O80" s="15">
        <v>431</v>
      </c>
      <c r="P80" s="17">
        <v>2568</v>
      </c>
    </row>
    <row r="81" spans="1:16" x14ac:dyDescent="0.4">
      <c r="A81" s="375"/>
      <c r="B81" s="366"/>
      <c r="C81" s="14"/>
      <c r="D81" s="345"/>
      <c r="E81" s="14"/>
      <c r="F81" s="349"/>
      <c r="G81" s="351"/>
      <c r="H81" s="23">
        <f>C80</f>
        <v>14173</v>
      </c>
      <c r="I81" s="21" t="s">
        <v>12</v>
      </c>
      <c r="J81" s="23">
        <f>C80</f>
        <v>14173</v>
      </c>
      <c r="K81" s="21" t="s">
        <v>12</v>
      </c>
      <c r="L81" s="534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374">
        <v>38</v>
      </c>
      <c r="B82" s="365" t="s">
        <v>765</v>
      </c>
      <c r="C82" s="187">
        <v>13880</v>
      </c>
      <c r="D82" s="344" t="s">
        <v>12</v>
      </c>
      <c r="E82" s="187">
        <f t="shared" si="4"/>
        <v>13880</v>
      </c>
      <c r="F82" s="348" t="s">
        <v>12</v>
      </c>
      <c r="G82" s="350" t="s">
        <v>13</v>
      </c>
      <c r="H82" s="360" t="s">
        <v>817</v>
      </c>
      <c r="I82" s="361"/>
      <c r="J82" s="360" t="s">
        <v>817</v>
      </c>
      <c r="K82" s="361"/>
      <c r="L82" s="533" t="s">
        <v>592</v>
      </c>
      <c r="M82" s="338" t="s">
        <v>300</v>
      </c>
      <c r="N82" s="339"/>
      <c r="O82" s="15">
        <v>432</v>
      </c>
      <c r="P82" s="17">
        <v>2568</v>
      </c>
    </row>
    <row r="83" spans="1:16" x14ac:dyDescent="0.4">
      <c r="A83" s="375"/>
      <c r="B83" s="366"/>
      <c r="C83" s="14"/>
      <c r="D83" s="345"/>
      <c r="E83" s="14"/>
      <c r="F83" s="349"/>
      <c r="G83" s="351"/>
      <c r="H83" s="23">
        <f>C82</f>
        <v>13880</v>
      </c>
      <c r="I83" s="21" t="s">
        <v>12</v>
      </c>
      <c r="J83" s="23">
        <f>C82</f>
        <v>13880</v>
      </c>
      <c r="K83" s="21" t="s">
        <v>12</v>
      </c>
      <c r="L83" s="534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374">
        <v>39</v>
      </c>
      <c r="B84" s="365" t="s">
        <v>765</v>
      </c>
      <c r="C84" s="187">
        <v>13147</v>
      </c>
      <c r="D84" s="344" t="s">
        <v>12</v>
      </c>
      <c r="E84" s="187">
        <f t="shared" si="4"/>
        <v>13147</v>
      </c>
      <c r="F84" s="348" t="s">
        <v>12</v>
      </c>
      <c r="G84" s="350" t="s">
        <v>13</v>
      </c>
      <c r="H84" s="360" t="s">
        <v>767</v>
      </c>
      <c r="I84" s="361"/>
      <c r="J84" s="360" t="s">
        <v>767</v>
      </c>
      <c r="K84" s="361"/>
      <c r="L84" s="533" t="s">
        <v>592</v>
      </c>
      <c r="M84" s="338" t="s">
        <v>300</v>
      </c>
      <c r="N84" s="339"/>
      <c r="O84" s="15">
        <v>433</v>
      </c>
      <c r="P84" s="17">
        <v>2568</v>
      </c>
    </row>
    <row r="85" spans="1:16" x14ac:dyDescent="0.4">
      <c r="A85" s="375"/>
      <c r="B85" s="366"/>
      <c r="C85" s="14"/>
      <c r="D85" s="345"/>
      <c r="E85" s="14"/>
      <c r="F85" s="349"/>
      <c r="G85" s="351"/>
      <c r="H85" s="23">
        <f>C84</f>
        <v>13147</v>
      </c>
      <c r="I85" s="21" t="s">
        <v>12</v>
      </c>
      <c r="J85" s="23">
        <f>C84</f>
        <v>13147</v>
      </c>
      <c r="K85" s="21" t="s">
        <v>12</v>
      </c>
      <c r="L85" s="534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374">
        <v>40</v>
      </c>
      <c r="B86" s="365" t="s">
        <v>765</v>
      </c>
      <c r="C86" s="187">
        <v>11177</v>
      </c>
      <c r="D86" s="344" t="s">
        <v>12</v>
      </c>
      <c r="E86" s="187">
        <f t="shared" si="4"/>
        <v>11177</v>
      </c>
      <c r="F86" s="348" t="s">
        <v>12</v>
      </c>
      <c r="G86" s="350" t="s">
        <v>13</v>
      </c>
      <c r="H86" s="360" t="s">
        <v>818</v>
      </c>
      <c r="I86" s="361"/>
      <c r="J86" s="360" t="s">
        <v>818</v>
      </c>
      <c r="K86" s="361"/>
      <c r="L86" s="533" t="s">
        <v>592</v>
      </c>
      <c r="M86" s="338" t="s">
        <v>300</v>
      </c>
      <c r="N86" s="339"/>
      <c r="O86" s="15">
        <v>434</v>
      </c>
      <c r="P86" s="17">
        <v>2568</v>
      </c>
    </row>
    <row r="87" spans="1:16" x14ac:dyDescent="0.4">
      <c r="A87" s="375"/>
      <c r="B87" s="366"/>
      <c r="C87" s="14"/>
      <c r="D87" s="345"/>
      <c r="E87" s="14"/>
      <c r="F87" s="349"/>
      <c r="G87" s="351"/>
      <c r="H87" s="23">
        <f>C86</f>
        <v>11177</v>
      </c>
      <c r="I87" s="21" t="s">
        <v>12</v>
      </c>
      <c r="J87" s="23">
        <f>C86</f>
        <v>11177</v>
      </c>
      <c r="K87" s="21" t="s">
        <v>12</v>
      </c>
      <c r="L87" s="534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769</v>
      </c>
      <c r="C88" s="187">
        <v>14093</v>
      </c>
      <c r="D88" s="344" t="s">
        <v>12</v>
      </c>
      <c r="E88" s="187">
        <f t="shared" si="4"/>
        <v>14093</v>
      </c>
      <c r="F88" s="348" t="s">
        <v>12</v>
      </c>
      <c r="G88" s="350" t="s">
        <v>13</v>
      </c>
      <c r="H88" s="360" t="s">
        <v>819</v>
      </c>
      <c r="I88" s="361"/>
      <c r="J88" s="360" t="s">
        <v>819</v>
      </c>
      <c r="K88" s="361"/>
      <c r="L88" s="533" t="s">
        <v>592</v>
      </c>
      <c r="M88" s="338" t="s">
        <v>300</v>
      </c>
      <c r="N88" s="339"/>
      <c r="O88" s="15">
        <v>435</v>
      </c>
      <c r="P88" s="17">
        <v>2568</v>
      </c>
    </row>
    <row r="89" spans="1:16" x14ac:dyDescent="0.4">
      <c r="A89" s="375"/>
      <c r="B89" s="366"/>
      <c r="C89" s="14"/>
      <c r="D89" s="345"/>
      <c r="E89" s="14"/>
      <c r="F89" s="349"/>
      <c r="G89" s="351"/>
      <c r="H89" s="23">
        <f>C88</f>
        <v>14093</v>
      </c>
      <c r="I89" s="21" t="s">
        <v>12</v>
      </c>
      <c r="J89" s="23">
        <f>C88</f>
        <v>14093</v>
      </c>
      <c r="K89" s="21" t="s">
        <v>12</v>
      </c>
      <c r="L89" s="534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374">
        <v>42</v>
      </c>
      <c r="B90" s="365" t="s">
        <v>374</v>
      </c>
      <c r="C90" s="187">
        <v>13684</v>
      </c>
      <c r="D90" s="344" t="s">
        <v>12</v>
      </c>
      <c r="E90" s="187">
        <f t="shared" si="4"/>
        <v>13684</v>
      </c>
      <c r="F90" s="348" t="s">
        <v>12</v>
      </c>
      <c r="G90" s="350" t="s">
        <v>13</v>
      </c>
      <c r="H90" s="360" t="s">
        <v>820</v>
      </c>
      <c r="I90" s="361"/>
      <c r="J90" s="360" t="s">
        <v>820</v>
      </c>
      <c r="K90" s="361"/>
      <c r="L90" s="533" t="s">
        <v>592</v>
      </c>
      <c r="M90" s="338" t="s">
        <v>300</v>
      </c>
      <c r="N90" s="339"/>
      <c r="O90" s="15">
        <v>436</v>
      </c>
      <c r="P90" s="17">
        <v>2568</v>
      </c>
    </row>
    <row r="91" spans="1:16" x14ac:dyDescent="0.4">
      <c r="A91" s="375"/>
      <c r="B91" s="366"/>
      <c r="C91" s="14"/>
      <c r="D91" s="345"/>
      <c r="E91" s="14"/>
      <c r="F91" s="349"/>
      <c r="G91" s="351"/>
      <c r="H91" s="23">
        <f>C90</f>
        <v>13684</v>
      </c>
      <c r="I91" s="21" t="s">
        <v>12</v>
      </c>
      <c r="J91" s="23">
        <f>C90</f>
        <v>13684</v>
      </c>
      <c r="K91" s="21" t="s">
        <v>12</v>
      </c>
      <c r="L91" s="534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374">
        <v>43</v>
      </c>
      <c r="B92" s="365" t="s">
        <v>765</v>
      </c>
      <c r="C92" s="187">
        <v>13285</v>
      </c>
      <c r="D92" s="344" t="s">
        <v>12</v>
      </c>
      <c r="E92" s="187">
        <f t="shared" si="4"/>
        <v>13285</v>
      </c>
      <c r="F92" s="348" t="s">
        <v>12</v>
      </c>
      <c r="G92" s="350" t="s">
        <v>13</v>
      </c>
      <c r="H92" s="360" t="s">
        <v>375</v>
      </c>
      <c r="I92" s="361"/>
      <c r="J92" s="360" t="s">
        <v>375</v>
      </c>
      <c r="K92" s="361"/>
      <c r="L92" s="533" t="s">
        <v>592</v>
      </c>
      <c r="M92" s="338" t="s">
        <v>300</v>
      </c>
      <c r="N92" s="339"/>
      <c r="O92" s="15">
        <v>437</v>
      </c>
      <c r="P92" s="17">
        <v>2568</v>
      </c>
    </row>
    <row r="93" spans="1:16" x14ac:dyDescent="0.4">
      <c r="A93" s="375"/>
      <c r="B93" s="366"/>
      <c r="C93" s="14"/>
      <c r="D93" s="345"/>
      <c r="E93" s="14"/>
      <c r="F93" s="349"/>
      <c r="G93" s="351"/>
      <c r="H93" s="23">
        <f>C92</f>
        <v>13285</v>
      </c>
      <c r="I93" s="21" t="s">
        <v>12</v>
      </c>
      <c r="J93" s="23">
        <f>C92</f>
        <v>13285</v>
      </c>
      <c r="K93" s="21" t="s">
        <v>12</v>
      </c>
      <c r="L93" s="534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374">
        <v>44</v>
      </c>
      <c r="B94" s="365" t="s">
        <v>772</v>
      </c>
      <c r="C94" s="187">
        <v>15450</v>
      </c>
      <c r="D94" s="344" t="s">
        <v>12</v>
      </c>
      <c r="E94" s="187">
        <f t="shared" si="4"/>
        <v>15450</v>
      </c>
      <c r="F94" s="348" t="s">
        <v>12</v>
      </c>
      <c r="G94" s="350" t="s">
        <v>13</v>
      </c>
      <c r="H94" s="360" t="s">
        <v>821</v>
      </c>
      <c r="I94" s="361"/>
      <c r="J94" s="360" t="s">
        <v>821</v>
      </c>
      <c r="K94" s="361"/>
      <c r="L94" s="533" t="s">
        <v>592</v>
      </c>
      <c r="M94" s="338" t="s">
        <v>300</v>
      </c>
      <c r="N94" s="339"/>
      <c r="O94" s="15">
        <v>438</v>
      </c>
      <c r="P94" s="17">
        <v>2568</v>
      </c>
    </row>
    <row r="95" spans="1:16" x14ac:dyDescent="0.4">
      <c r="A95" s="375"/>
      <c r="B95" s="366"/>
      <c r="C95" s="14"/>
      <c r="D95" s="345"/>
      <c r="E95" s="14"/>
      <c r="F95" s="349"/>
      <c r="G95" s="351"/>
      <c r="H95" s="23">
        <f>C94</f>
        <v>15450</v>
      </c>
      <c r="I95" s="21" t="s">
        <v>12</v>
      </c>
      <c r="J95" s="23">
        <f>C94</f>
        <v>15450</v>
      </c>
      <c r="K95" s="21" t="s">
        <v>12</v>
      </c>
      <c r="L95" s="534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374">
        <v>45</v>
      </c>
      <c r="B96" s="365" t="s">
        <v>772</v>
      </c>
      <c r="C96" s="187">
        <v>16391</v>
      </c>
      <c r="D96" s="344" t="s">
        <v>12</v>
      </c>
      <c r="E96" s="187">
        <f t="shared" si="4"/>
        <v>16391</v>
      </c>
      <c r="F96" s="348" t="s">
        <v>12</v>
      </c>
      <c r="G96" s="350" t="s">
        <v>13</v>
      </c>
      <c r="H96" s="360" t="s">
        <v>822</v>
      </c>
      <c r="I96" s="361"/>
      <c r="J96" s="360" t="s">
        <v>822</v>
      </c>
      <c r="K96" s="361"/>
      <c r="L96" s="533" t="s">
        <v>592</v>
      </c>
      <c r="M96" s="338" t="s">
        <v>300</v>
      </c>
      <c r="N96" s="339"/>
      <c r="O96" s="15">
        <v>439</v>
      </c>
      <c r="P96" s="17">
        <v>2568</v>
      </c>
    </row>
    <row r="97" spans="1:16" x14ac:dyDescent="0.4">
      <c r="A97" s="375"/>
      <c r="B97" s="366"/>
      <c r="C97" s="14"/>
      <c r="D97" s="345"/>
      <c r="E97" s="14"/>
      <c r="F97" s="349"/>
      <c r="G97" s="351"/>
      <c r="H97" s="23">
        <f>C96</f>
        <v>16391</v>
      </c>
      <c r="I97" s="21" t="s">
        <v>12</v>
      </c>
      <c r="J97" s="23">
        <f>C96</f>
        <v>16391</v>
      </c>
      <c r="K97" s="21" t="s">
        <v>12</v>
      </c>
      <c r="L97" s="534"/>
      <c r="M97" s="22" t="s">
        <v>14</v>
      </c>
      <c r="N97" s="22">
        <v>1</v>
      </c>
      <c r="O97" s="15" t="s">
        <v>19</v>
      </c>
      <c r="P97" s="17">
        <v>2567</v>
      </c>
    </row>
    <row r="98" spans="1:16" ht="24.6" customHeight="1" x14ac:dyDescent="0.4">
      <c r="A98" s="374">
        <v>46</v>
      </c>
      <c r="B98" s="365" t="s">
        <v>772</v>
      </c>
      <c r="C98" s="187">
        <v>15450</v>
      </c>
      <c r="D98" s="344" t="s">
        <v>12</v>
      </c>
      <c r="E98" s="187">
        <f t="shared" si="4"/>
        <v>15450</v>
      </c>
      <c r="F98" s="348" t="s">
        <v>12</v>
      </c>
      <c r="G98" s="350" t="s">
        <v>13</v>
      </c>
      <c r="H98" s="360" t="s">
        <v>379</v>
      </c>
      <c r="I98" s="361"/>
      <c r="J98" s="360" t="s">
        <v>379</v>
      </c>
      <c r="K98" s="361"/>
      <c r="L98" s="533" t="s">
        <v>592</v>
      </c>
      <c r="M98" s="338" t="s">
        <v>300</v>
      </c>
      <c r="N98" s="339"/>
      <c r="O98" s="15">
        <v>441</v>
      </c>
      <c r="P98" s="17">
        <v>2568</v>
      </c>
    </row>
    <row r="99" spans="1:16" x14ac:dyDescent="0.4">
      <c r="A99" s="375"/>
      <c r="B99" s="366"/>
      <c r="C99" s="14"/>
      <c r="D99" s="345"/>
      <c r="E99" s="14"/>
      <c r="F99" s="349"/>
      <c r="G99" s="351"/>
      <c r="H99" s="23">
        <f>C98</f>
        <v>15450</v>
      </c>
      <c r="I99" s="21" t="s">
        <v>12</v>
      </c>
      <c r="J99" s="23">
        <f>C98</f>
        <v>15450</v>
      </c>
      <c r="K99" s="21" t="s">
        <v>12</v>
      </c>
      <c r="L99" s="534"/>
      <c r="M99" s="22" t="s">
        <v>14</v>
      </c>
      <c r="N99" s="22">
        <v>1</v>
      </c>
      <c r="O99" s="15" t="s">
        <v>19</v>
      </c>
      <c r="P99" s="17">
        <v>2567</v>
      </c>
    </row>
    <row r="100" spans="1:16" ht="24.6" customHeight="1" x14ac:dyDescent="0.4">
      <c r="A100" s="374">
        <v>47</v>
      </c>
      <c r="B100" s="365" t="s">
        <v>772</v>
      </c>
      <c r="C100" s="187">
        <v>15914</v>
      </c>
      <c r="D100" s="344" t="s">
        <v>12</v>
      </c>
      <c r="E100" s="187">
        <f t="shared" si="4"/>
        <v>15914</v>
      </c>
      <c r="F100" s="348" t="s">
        <v>12</v>
      </c>
      <c r="G100" s="350" t="s">
        <v>13</v>
      </c>
      <c r="H100" s="360" t="s">
        <v>823</v>
      </c>
      <c r="I100" s="361"/>
      <c r="J100" s="360" t="s">
        <v>823</v>
      </c>
      <c r="K100" s="361"/>
      <c r="L100" s="533" t="s">
        <v>592</v>
      </c>
      <c r="M100" s="338" t="s">
        <v>300</v>
      </c>
      <c r="N100" s="339"/>
      <c r="O100" s="15">
        <v>442</v>
      </c>
      <c r="P100" s="17">
        <v>2568</v>
      </c>
    </row>
    <row r="101" spans="1:16" x14ac:dyDescent="0.4">
      <c r="A101" s="375"/>
      <c r="B101" s="366"/>
      <c r="C101" s="14"/>
      <c r="D101" s="345"/>
      <c r="E101" s="14"/>
      <c r="F101" s="349"/>
      <c r="G101" s="351"/>
      <c r="H101" s="23">
        <f>C100</f>
        <v>15914</v>
      </c>
      <c r="I101" s="21" t="s">
        <v>12</v>
      </c>
      <c r="J101" s="23">
        <f>C100</f>
        <v>15914</v>
      </c>
      <c r="K101" s="21" t="s">
        <v>12</v>
      </c>
      <c r="L101" s="534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4.6" customHeight="1" x14ac:dyDescent="0.4">
      <c r="A102" s="374">
        <v>48</v>
      </c>
      <c r="B102" s="365" t="s">
        <v>772</v>
      </c>
      <c r="C102" s="187">
        <v>15714</v>
      </c>
      <c r="D102" s="344" t="s">
        <v>12</v>
      </c>
      <c r="E102" s="187">
        <f t="shared" si="4"/>
        <v>15714</v>
      </c>
      <c r="F102" s="348" t="s">
        <v>12</v>
      </c>
      <c r="G102" s="350" t="s">
        <v>13</v>
      </c>
      <c r="H102" s="360" t="s">
        <v>824</v>
      </c>
      <c r="I102" s="361"/>
      <c r="J102" s="360" t="s">
        <v>824</v>
      </c>
      <c r="K102" s="361"/>
      <c r="L102" s="533" t="s">
        <v>592</v>
      </c>
      <c r="M102" s="338" t="s">
        <v>300</v>
      </c>
      <c r="N102" s="339"/>
      <c r="O102" s="15">
        <v>443</v>
      </c>
      <c r="P102" s="17">
        <v>2568</v>
      </c>
    </row>
    <row r="103" spans="1:16" x14ac:dyDescent="0.4">
      <c r="A103" s="375"/>
      <c r="B103" s="366"/>
      <c r="C103" s="14"/>
      <c r="D103" s="345"/>
      <c r="E103" s="14"/>
      <c r="F103" s="349"/>
      <c r="G103" s="351"/>
      <c r="H103" s="23">
        <f>C102</f>
        <v>15714</v>
      </c>
      <c r="I103" s="21" t="s">
        <v>12</v>
      </c>
      <c r="J103" s="23">
        <f>C102</f>
        <v>15714</v>
      </c>
      <c r="K103" s="21" t="s">
        <v>12</v>
      </c>
      <c r="L103" s="534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4.6" customHeight="1" x14ac:dyDescent="0.4">
      <c r="A104" s="374">
        <v>49</v>
      </c>
      <c r="B104" s="365" t="s">
        <v>825</v>
      </c>
      <c r="C104" s="187">
        <v>15836</v>
      </c>
      <c r="D104" s="348" t="s">
        <v>12</v>
      </c>
      <c r="E104" s="187">
        <f t="shared" si="4"/>
        <v>15836</v>
      </c>
      <c r="F104" s="348" t="s">
        <v>12</v>
      </c>
      <c r="G104" s="350" t="s">
        <v>13</v>
      </c>
      <c r="H104" s="360" t="s">
        <v>382</v>
      </c>
      <c r="I104" s="361"/>
      <c r="J104" s="360" t="s">
        <v>382</v>
      </c>
      <c r="K104" s="361"/>
      <c r="L104" s="533" t="s">
        <v>592</v>
      </c>
      <c r="M104" s="338" t="s">
        <v>300</v>
      </c>
      <c r="N104" s="339"/>
      <c r="O104" s="15">
        <v>444</v>
      </c>
      <c r="P104" s="17">
        <v>2568</v>
      </c>
    </row>
    <row r="105" spans="1:16" x14ac:dyDescent="0.4">
      <c r="A105" s="375"/>
      <c r="B105" s="366"/>
      <c r="C105" s="14"/>
      <c r="D105" s="349"/>
      <c r="E105" s="14"/>
      <c r="F105" s="349"/>
      <c r="G105" s="351"/>
      <c r="H105" s="23">
        <f>C104</f>
        <v>15836</v>
      </c>
      <c r="I105" s="21" t="s">
        <v>12</v>
      </c>
      <c r="J105" s="23">
        <f>C104</f>
        <v>15836</v>
      </c>
      <c r="K105" s="21" t="s">
        <v>12</v>
      </c>
      <c r="L105" s="534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4.6" customHeight="1" x14ac:dyDescent="0.4">
      <c r="A106" s="374">
        <v>50</v>
      </c>
      <c r="B106" s="365" t="s">
        <v>825</v>
      </c>
      <c r="C106" s="187">
        <v>15000</v>
      </c>
      <c r="D106" s="531" t="s">
        <v>12</v>
      </c>
      <c r="E106" s="187">
        <f t="shared" si="4"/>
        <v>15000</v>
      </c>
      <c r="F106" s="531" t="s">
        <v>12</v>
      </c>
      <c r="G106" s="532" t="s">
        <v>13</v>
      </c>
      <c r="H106" s="360" t="s">
        <v>385</v>
      </c>
      <c r="I106" s="361"/>
      <c r="J106" s="360" t="s">
        <v>385</v>
      </c>
      <c r="K106" s="361"/>
      <c r="L106" s="533" t="s">
        <v>592</v>
      </c>
      <c r="M106" s="338" t="s">
        <v>300</v>
      </c>
      <c r="N106" s="339"/>
      <c r="O106" s="15">
        <v>447</v>
      </c>
      <c r="P106" s="17">
        <v>2568</v>
      </c>
    </row>
    <row r="107" spans="1:16" x14ac:dyDescent="0.4">
      <c r="A107" s="375"/>
      <c r="B107" s="366"/>
      <c r="C107" s="14"/>
      <c r="D107" s="345"/>
      <c r="E107" s="14"/>
      <c r="F107" s="345"/>
      <c r="G107" s="351"/>
      <c r="H107" s="24">
        <f>C106</f>
        <v>15000</v>
      </c>
      <c r="I107" s="20" t="s">
        <v>12</v>
      </c>
      <c r="J107" s="19">
        <f>C106</f>
        <v>15000</v>
      </c>
      <c r="K107" s="21" t="s">
        <v>12</v>
      </c>
      <c r="L107" s="534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4.6" customHeight="1" x14ac:dyDescent="0.4">
      <c r="A108" s="374">
        <v>51</v>
      </c>
      <c r="B108" s="365" t="s">
        <v>825</v>
      </c>
      <c r="C108" s="187">
        <v>15450</v>
      </c>
      <c r="D108" s="344" t="s">
        <v>12</v>
      </c>
      <c r="E108" s="187">
        <f t="shared" si="4"/>
        <v>15450</v>
      </c>
      <c r="F108" s="344" t="s">
        <v>12</v>
      </c>
      <c r="G108" s="350" t="s">
        <v>13</v>
      </c>
      <c r="H108" s="529" t="s">
        <v>386</v>
      </c>
      <c r="I108" s="530"/>
      <c r="J108" s="356" t="s">
        <v>386</v>
      </c>
      <c r="K108" s="357"/>
      <c r="L108" s="533" t="s">
        <v>592</v>
      </c>
      <c r="M108" s="338" t="s">
        <v>300</v>
      </c>
      <c r="N108" s="339"/>
      <c r="O108" s="15">
        <v>448</v>
      </c>
      <c r="P108" s="17">
        <v>2568</v>
      </c>
    </row>
    <row r="109" spans="1:16" x14ac:dyDescent="0.4">
      <c r="A109" s="375"/>
      <c r="B109" s="366"/>
      <c r="C109" s="14"/>
      <c r="D109" s="345"/>
      <c r="E109" s="14"/>
      <c r="F109" s="345"/>
      <c r="G109" s="351"/>
      <c r="H109" s="10">
        <f>C108</f>
        <v>15450</v>
      </c>
      <c r="I109" s="18" t="s">
        <v>12</v>
      </c>
      <c r="J109" s="14">
        <f>C108</f>
        <v>15450</v>
      </c>
      <c r="K109" s="11" t="s">
        <v>12</v>
      </c>
      <c r="L109" s="534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4.6" customHeight="1" x14ac:dyDescent="0.4">
      <c r="A110" s="374">
        <v>52</v>
      </c>
      <c r="B110" s="365" t="s">
        <v>825</v>
      </c>
      <c r="C110" s="187">
        <v>15000</v>
      </c>
      <c r="D110" s="344" t="s">
        <v>12</v>
      </c>
      <c r="E110" s="187">
        <f t="shared" si="4"/>
        <v>15000</v>
      </c>
      <c r="F110" s="344" t="s">
        <v>12</v>
      </c>
      <c r="G110" s="350" t="s">
        <v>13</v>
      </c>
      <c r="H110" s="529" t="s">
        <v>777</v>
      </c>
      <c r="I110" s="530"/>
      <c r="J110" s="529" t="s">
        <v>777</v>
      </c>
      <c r="K110" s="530"/>
      <c r="L110" s="533" t="s">
        <v>592</v>
      </c>
      <c r="M110" s="338" t="s">
        <v>300</v>
      </c>
      <c r="N110" s="339"/>
      <c r="O110" s="15">
        <v>613</v>
      </c>
      <c r="P110" s="17">
        <v>2568</v>
      </c>
    </row>
    <row r="111" spans="1:16" x14ac:dyDescent="0.4">
      <c r="A111" s="375"/>
      <c r="B111" s="366"/>
      <c r="C111" s="14"/>
      <c r="D111" s="345"/>
      <c r="E111" s="14"/>
      <c r="F111" s="345"/>
      <c r="G111" s="351"/>
      <c r="H111" s="10">
        <f>C110</f>
        <v>15000</v>
      </c>
      <c r="I111" s="18" t="s">
        <v>12</v>
      </c>
      <c r="J111" s="10">
        <f>C110</f>
        <v>15000</v>
      </c>
      <c r="K111" s="11" t="s">
        <v>12</v>
      </c>
      <c r="L111" s="534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4.6" customHeight="1" x14ac:dyDescent="0.4">
      <c r="A112" s="374">
        <v>53</v>
      </c>
      <c r="B112" s="365" t="s">
        <v>825</v>
      </c>
      <c r="C112" s="187">
        <v>14032.26</v>
      </c>
      <c r="D112" s="344" t="s">
        <v>12</v>
      </c>
      <c r="E112" s="187">
        <f t="shared" ref="E112" si="5">C112</f>
        <v>14032.26</v>
      </c>
      <c r="F112" s="344" t="s">
        <v>12</v>
      </c>
      <c r="G112" s="350" t="s">
        <v>13</v>
      </c>
      <c r="H112" s="529" t="s">
        <v>562</v>
      </c>
      <c r="I112" s="530"/>
      <c r="J112" s="356" t="s">
        <v>562</v>
      </c>
      <c r="K112" s="357"/>
      <c r="L112" s="533" t="s">
        <v>592</v>
      </c>
      <c r="M112" s="338" t="s">
        <v>300</v>
      </c>
      <c r="N112" s="339"/>
      <c r="O112" s="15">
        <v>658</v>
      </c>
      <c r="P112" s="17">
        <v>2568</v>
      </c>
    </row>
    <row r="113" spans="1:16" x14ac:dyDescent="0.4">
      <c r="A113" s="375"/>
      <c r="B113" s="366"/>
      <c r="C113" s="14"/>
      <c r="D113" s="345"/>
      <c r="E113" s="14"/>
      <c r="F113" s="345"/>
      <c r="G113" s="351"/>
      <c r="H113" s="10">
        <f>C112</f>
        <v>14032.26</v>
      </c>
      <c r="I113" s="18" t="s">
        <v>12</v>
      </c>
      <c r="J113" s="14">
        <f>C112</f>
        <v>14032.26</v>
      </c>
      <c r="K113" s="11" t="s">
        <v>12</v>
      </c>
      <c r="L113" s="534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4.6" customHeight="1" x14ac:dyDescent="0.4">
      <c r="A114" s="374">
        <v>54</v>
      </c>
      <c r="B114" s="365" t="s">
        <v>825</v>
      </c>
      <c r="C114" s="187">
        <v>18000</v>
      </c>
      <c r="D114" s="344" t="s">
        <v>12</v>
      </c>
      <c r="E114" s="187">
        <f t="shared" ref="E114" si="6">C114</f>
        <v>18000</v>
      </c>
      <c r="F114" s="344" t="s">
        <v>12</v>
      </c>
      <c r="G114" s="350" t="s">
        <v>13</v>
      </c>
      <c r="H114" s="529" t="s">
        <v>778</v>
      </c>
      <c r="I114" s="530"/>
      <c r="J114" s="356" t="s">
        <v>778</v>
      </c>
      <c r="K114" s="357"/>
      <c r="L114" s="533" t="s">
        <v>592</v>
      </c>
      <c r="M114" s="338" t="s">
        <v>300</v>
      </c>
      <c r="N114" s="339"/>
      <c r="O114" s="15">
        <v>449</v>
      </c>
      <c r="P114" s="17">
        <v>2568</v>
      </c>
    </row>
    <row r="115" spans="1:16" x14ac:dyDescent="0.4">
      <c r="A115" s="375"/>
      <c r="B115" s="366"/>
      <c r="C115" s="14"/>
      <c r="D115" s="345"/>
      <c r="E115" s="14"/>
      <c r="F115" s="345"/>
      <c r="G115" s="351"/>
      <c r="H115" s="10">
        <f>C114</f>
        <v>18000</v>
      </c>
      <c r="I115" s="18" t="s">
        <v>12</v>
      </c>
      <c r="J115" s="14">
        <f>C114</f>
        <v>18000</v>
      </c>
      <c r="K115" s="11" t="s">
        <v>12</v>
      </c>
      <c r="L115" s="534"/>
      <c r="M115" s="22" t="s">
        <v>14</v>
      </c>
      <c r="N115" s="22">
        <v>1</v>
      </c>
      <c r="O115" s="15" t="s">
        <v>19</v>
      </c>
      <c r="P115" s="17">
        <v>2567</v>
      </c>
    </row>
    <row r="116" spans="1:16" x14ac:dyDescent="0.4">
      <c r="C116" s="240"/>
      <c r="D116" s="240"/>
      <c r="E116" s="240"/>
    </row>
    <row r="117" spans="1:16" ht="22.8" x14ac:dyDescent="0.55000000000000004">
      <c r="C117" s="191">
        <f>SUM(C8:C114)</f>
        <v>1150761.0999999999</v>
      </c>
      <c r="E117" s="191">
        <f>SUM(E8:E114)</f>
        <v>1120390.0999999999</v>
      </c>
      <c r="G117" s="256"/>
    </row>
  </sheetData>
  <mergeCells count="434">
    <mergeCell ref="H112:I112"/>
    <mergeCell ref="J112:K112"/>
    <mergeCell ref="L112:L113"/>
    <mergeCell ref="M112:N112"/>
    <mergeCell ref="A114:A115"/>
    <mergeCell ref="B114:B115"/>
    <mergeCell ref="D114:D115"/>
    <mergeCell ref="F114:F115"/>
    <mergeCell ref="G114:G115"/>
    <mergeCell ref="H114:I114"/>
    <mergeCell ref="J114:K114"/>
    <mergeCell ref="L114:L115"/>
    <mergeCell ref="M114:N114"/>
    <mergeCell ref="A112:A113"/>
    <mergeCell ref="B112:B113"/>
    <mergeCell ref="D112:D113"/>
    <mergeCell ref="F112:F113"/>
    <mergeCell ref="G112:G113"/>
    <mergeCell ref="H108:I108"/>
    <mergeCell ref="J108:K108"/>
    <mergeCell ref="L108:L109"/>
    <mergeCell ref="M108:N108"/>
    <mergeCell ref="A110:A111"/>
    <mergeCell ref="B110:B111"/>
    <mergeCell ref="D110:D111"/>
    <mergeCell ref="F110:F111"/>
    <mergeCell ref="G110:G111"/>
    <mergeCell ref="H110:I110"/>
    <mergeCell ref="J110:K110"/>
    <mergeCell ref="L110:L111"/>
    <mergeCell ref="M110:N110"/>
    <mergeCell ref="A108:A109"/>
    <mergeCell ref="B108:B109"/>
    <mergeCell ref="D108:D109"/>
    <mergeCell ref="F108:F109"/>
    <mergeCell ref="G108:G109"/>
    <mergeCell ref="H104:I104"/>
    <mergeCell ref="J104:K104"/>
    <mergeCell ref="L104:L105"/>
    <mergeCell ref="M104:N104"/>
    <mergeCell ref="A106:A107"/>
    <mergeCell ref="B106:B107"/>
    <mergeCell ref="D106:D107"/>
    <mergeCell ref="F106:F107"/>
    <mergeCell ref="G106:G107"/>
    <mergeCell ref="H106:I106"/>
    <mergeCell ref="J106:K106"/>
    <mergeCell ref="L106:L107"/>
    <mergeCell ref="M106:N106"/>
    <mergeCell ref="A104:A105"/>
    <mergeCell ref="B104:B105"/>
    <mergeCell ref="D104:D105"/>
    <mergeCell ref="F104:F105"/>
    <mergeCell ref="G104:G105"/>
    <mergeCell ref="H100:I100"/>
    <mergeCell ref="J100:K100"/>
    <mergeCell ref="L100:L101"/>
    <mergeCell ref="M100:N100"/>
    <mergeCell ref="A102:A103"/>
    <mergeCell ref="B102:B103"/>
    <mergeCell ref="D102:D103"/>
    <mergeCell ref="F102:F103"/>
    <mergeCell ref="G102:G103"/>
    <mergeCell ref="H102:I102"/>
    <mergeCell ref="J102:K102"/>
    <mergeCell ref="L102:L103"/>
    <mergeCell ref="M102:N102"/>
    <mergeCell ref="A100:A101"/>
    <mergeCell ref="B100:B101"/>
    <mergeCell ref="D100:D101"/>
    <mergeCell ref="F100:F101"/>
    <mergeCell ref="G100:G101"/>
    <mergeCell ref="H96:I96"/>
    <mergeCell ref="J96:K96"/>
    <mergeCell ref="L96:L97"/>
    <mergeCell ref="M96:N96"/>
    <mergeCell ref="A98:A99"/>
    <mergeCell ref="B98:B99"/>
    <mergeCell ref="D98:D99"/>
    <mergeCell ref="F98:F99"/>
    <mergeCell ref="G98:G99"/>
    <mergeCell ref="H98:I98"/>
    <mergeCell ref="J98:K98"/>
    <mergeCell ref="L98:L99"/>
    <mergeCell ref="M98:N98"/>
    <mergeCell ref="A96:A97"/>
    <mergeCell ref="B96:B97"/>
    <mergeCell ref="D96:D97"/>
    <mergeCell ref="F96:F97"/>
    <mergeCell ref="G96:G97"/>
    <mergeCell ref="H92:I92"/>
    <mergeCell ref="J92:K92"/>
    <mergeCell ref="L92:L93"/>
    <mergeCell ref="M92:N92"/>
    <mergeCell ref="A94:A95"/>
    <mergeCell ref="B94:B95"/>
    <mergeCell ref="D94:D95"/>
    <mergeCell ref="F94:F95"/>
    <mergeCell ref="G94:G95"/>
    <mergeCell ref="H94:I94"/>
    <mergeCell ref="J94:K94"/>
    <mergeCell ref="L94:L95"/>
    <mergeCell ref="M94:N94"/>
    <mergeCell ref="A92:A93"/>
    <mergeCell ref="B92:B93"/>
    <mergeCell ref="D92:D93"/>
    <mergeCell ref="F92:F93"/>
    <mergeCell ref="G92:G93"/>
    <mergeCell ref="H88:I88"/>
    <mergeCell ref="J88:K88"/>
    <mergeCell ref="L88:L89"/>
    <mergeCell ref="M88:N88"/>
    <mergeCell ref="A90:A91"/>
    <mergeCell ref="B90:B91"/>
    <mergeCell ref="D90:D91"/>
    <mergeCell ref="F90:F91"/>
    <mergeCell ref="G90:G91"/>
    <mergeCell ref="H90:I90"/>
    <mergeCell ref="J90:K90"/>
    <mergeCell ref="L90:L91"/>
    <mergeCell ref="M90:N90"/>
    <mergeCell ref="A88:A89"/>
    <mergeCell ref="B88:B89"/>
    <mergeCell ref="D88:D89"/>
    <mergeCell ref="F88:F89"/>
    <mergeCell ref="G88:G89"/>
    <mergeCell ref="H84:I84"/>
    <mergeCell ref="J84:K84"/>
    <mergeCell ref="L84:L85"/>
    <mergeCell ref="M84:N84"/>
    <mergeCell ref="A86:A87"/>
    <mergeCell ref="B86:B87"/>
    <mergeCell ref="D86:D87"/>
    <mergeCell ref="F86:F87"/>
    <mergeCell ref="G86:G87"/>
    <mergeCell ref="H86:I86"/>
    <mergeCell ref="J86:K86"/>
    <mergeCell ref="L86:L87"/>
    <mergeCell ref="M86:N86"/>
    <mergeCell ref="A84:A85"/>
    <mergeCell ref="B84:B85"/>
    <mergeCell ref="D84:D85"/>
    <mergeCell ref="F84:F85"/>
    <mergeCell ref="G84:G85"/>
    <mergeCell ref="H80:I80"/>
    <mergeCell ref="J80:K80"/>
    <mergeCell ref="L80:L81"/>
    <mergeCell ref="M80:N80"/>
    <mergeCell ref="A82:A83"/>
    <mergeCell ref="B82:B83"/>
    <mergeCell ref="D82:D83"/>
    <mergeCell ref="F82:F83"/>
    <mergeCell ref="G82:G83"/>
    <mergeCell ref="H82:I82"/>
    <mergeCell ref="J82:K82"/>
    <mergeCell ref="L82:L83"/>
    <mergeCell ref="M82:N82"/>
    <mergeCell ref="A80:A81"/>
    <mergeCell ref="B80:B81"/>
    <mergeCell ref="D80:D81"/>
    <mergeCell ref="F80:F81"/>
    <mergeCell ref="G80:G81"/>
    <mergeCell ref="H76:I76"/>
    <mergeCell ref="J76:K76"/>
    <mergeCell ref="L76:L77"/>
    <mergeCell ref="M76:N76"/>
    <mergeCell ref="A78:A79"/>
    <mergeCell ref="B78:B79"/>
    <mergeCell ref="D78:D79"/>
    <mergeCell ref="F78:F79"/>
    <mergeCell ref="G78:G79"/>
    <mergeCell ref="H78:I78"/>
    <mergeCell ref="J78:K78"/>
    <mergeCell ref="L78:L79"/>
    <mergeCell ref="M78:N78"/>
    <mergeCell ref="A76:A77"/>
    <mergeCell ref="B76:B77"/>
    <mergeCell ref="D76:D77"/>
    <mergeCell ref="F76:F77"/>
    <mergeCell ref="G76:G77"/>
    <mergeCell ref="H72:I72"/>
    <mergeCell ref="J72:K72"/>
    <mergeCell ref="L72:L73"/>
    <mergeCell ref="M72:N72"/>
    <mergeCell ref="A74:A75"/>
    <mergeCell ref="B74:B75"/>
    <mergeCell ref="D74:D75"/>
    <mergeCell ref="F74:F75"/>
    <mergeCell ref="G74:G75"/>
    <mergeCell ref="H74:I74"/>
    <mergeCell ref="J74:K74"/>
    <mergeCell ref="L74:L75"/>
    <mergeCell ref="M74:N74"/>
    <mergeCell ref="A72:A73"/>
    <mergeCell ref="B72:B73"/>
    <mergeCell ref="D72:D73"/>
    <mergeCell ref="F72:F73"/>
    <mergeCell ref="G72:G73"/>
    <mergeCell ref="H68:I68"/>
    <mergeCell ref="J68:K68"/>
    <mergeCell ref="L68:L69"/>
    <mergeCell ref="M68:N68"/>
    <mergeCell ref="A70:A71"/>
    <mergeCell ref="B70:B71"/>
    <mergeCell ref="D70:D71"/>
    <mergeCell ref="F70:F71"/>
    <mergeCell ref="G70:G71"/>
    <mergeCell ref="H70:I70"/>
    <mergeCell ref="J70:K70"/>
    <mergeCell ref="L70:L71"/>
    <mergeCell ref="M70:N70"/>
    <mergeCell ref="A68:A69"/>
    <mergeCell ref="B68:B69"/>
    <mergeCell ref="D68:D69"/>
    <mergeCell ref="F68:F69"/>
    <mergeCell ref="G68:G69"/>
    <mergeCell ref="H64:I64"/>
    <mergeCell ref="J64:K64"/>
    <mergeCell ref="L64:L65"/>
    <mergeCell ref="M64:N64"/>
    <mergeCell ref="A66:A67"/>
    <mergeCell ref="B66:B67"/>
    <mergeCell ref="D66:D67"/>
    <mergeCell ref="F66:F67"/>
    <mergeCell ref="G66:G67"/>
    <mergeCell ref="H66:I66"/>
    <mergeCell ref="J66:K66"/>
    <mergeCell ref="L66:L67"/>
    <mergeCell ref="M66:N66"/>
    <mergeCell ref="A64:A65"/>
    <mergeCell ref="B64:B65"/>
    <mergeCell ref="D64:D65"/>
    <mergeCell ref="F64:F65"/>
    <mergeCell ref="G64:G65"/>
    <mergeCell ref="H60:I60"/>
    <mergeCell ref="J60:K60"/>
    <mergeCell ref="L60:L61"/>
    <mergeCell ref="M60:N60"/>
    <mergeCell ref="A62:A63"/>
    <mergeCell ref="B62:B63"/>
    <mergeCell ref="D62:D63"/>
    <mergeCell ref="F62:F63"/>
    <mergeCell ref="G62:G63"/>
    <mergeCell ref="H62:I62"/>
    <mergeCell ref="J62:K62"/>
    <mergeCell ref="L62:L63"/>
    <mergeCell ref="M62:N62"/>
    <mergeCell ref="A60:A61"/>
    <mergeCell ref="B60:B61"/>
    <mergeCell ref="D60:D61"/>
    <mergeCell ref="F60:F61"/>
    <mergeCell ref="G60:G61"/>
    <mergeCell ref="H56:I56"/>
    <mergeCell ref="J56:K56"/>
    <mergeCell ref="L56:L57"/>
    <mergeCell ref="M56:N56"/>
    <mergeCell ref="A58:A59"/>
    <mergeCell ref="B58:B59"/>
    <mergeCell ref="D58:D59"/>
    <mergeCell ref="F58:F59"/>
    <mergeCell ref="G58:G59"/>
    <mergeCell ref="H58:I58"/>
    <mergeCell ref="J58:K58"/>
    <mergeCell ref="L58:L59"/>
    <mergeCell ref="M58:N58"/>
    <mergeCell ref="A56:A57"/>
    <mergeCell ref="B56:B57"/>
    <mergeCell ref="D56:D57"/>
    <mergeCell ref="F56:F57"/>
    <mergeCell ref="G56:G57"/>
    <mergeCell ref="H52:I52"/>
    <mergeCell ref="J52:K52"/>
    <mergeCell ref="L52:L53"/>
    <mergeCell ref="M52:N52"/>
    <mergeCell ref="A54:A55"/>
    <mergeCell ref="B54:B55"/>
    <mergeCell ref="D54:D55"/>
    <mergeCell ref="F54:F55"/>
    <mergeCell ref="G54:G55"/>
    <mergeCell ref="H54:I54"/>
    <mergeCell ref="J54:K54"/>
    <mergeCell ref="L54:L55"/>
    <mergeCell ref="M54:N54"/>
    <mergeCell ref="A52:A53"/>
    <mergeCell ref="B52:B53"/>
    <mergeCell ref="D52:D53"/>
    <mergeCell ref="F52:F53"/>
    <mergeCell ref="G52:G53"/>
    <mergeCell ref="H48:I48"/>
    <mergeCell ref="J48:K48"/>
    <mergeCell ref="L48:L49"/>
    <mergeCell ref="M48:N48"/>
    <mergeCell ref="A50:A51"/>
    <mergeCell ref="B50:B51"/>
    <mergeCell ref="D50:D51"/>
    <mergeCell ref="F50:F51"/>
    <mergeCell ref="G50:G51"/>
    <mergeCell ref="H50:I50"/>
    <mergeCell ref="J50:K50"/>
    <mergeCell ref="L50:L51"/>
    <mergeCell ref="M50:N50"/>
    <mergeCell ref="A48:A49"/>
    <mergeCell ref="B48:B49"/>
    <mergeCell ref="D48:D49"/>
    <mergeCell ref="F48:F49"/>
    <mergeCell ref="G48:G49"/>
    <mergeCell ref="H44:I44"/>
    <mergeCell ref="J44:K44"/>
    <mergeCell ref="L44:L45"/>
    <mergeCell ref="M44:N44"/>
    <mergeCell ref="A46:A47"/>
    <mergeCell ref="B46:B47"/>
    <mergeCell ref="D46:D47"/>
    <mergeCell ref="F46:F47"/>
    <mergeCell ref="G46:G47"/>
    <mergeCell ref="H46:I46"/>
    <mergeCell ref="J46:K46"/>
    <mergeCell ref="L46:L47"/>
    <mergeCell ref="M46:N46"/>
    <mergeCell ref="A44:A45"/>
    <mergeCell ref="B44:B45"/>
    <mergeCell ref="D44:D45"/>
    <mergeCell ref="F44:F45"/>
    <mergeCell ref="G44:G45"/>
    <mergeCell ref="H40:I40"/>
    <mergeCell ref="J40:K40"/>
    <mergeCell ref="L40:L41"/>
    <mergeCell ref="M40:N40"/>
    <mergeCell ref="A42:A43"/>
    <mergeCell ref="B42:B43"/>
    <mergeCell ref="D42:D43"/>
    <mergeCell ref="F42:F43"/>
    <mergeCell ref="G42:G43"/>
    <mergeCell ref="H42:I42"/>
    <mergeCell ref="J42:K42"/>
    <mergeCell ref="L42:L43"/>
    <mergeCell ref="M42:N42"/>
    <mergeCell ref="A40:A41"/>
    <mergeCell ref="B40:B41"/>
    <mergeCell ref="D40:D41"/>
    <mergeCell ref="F40:F41"/>
    <mergeCell ref="G40:G41"/>
    <mergeCell ref="H36:I36"/>
    <mergeCell ref="J36:K36"/>
    <mergeCell ref="M36:N36"/>
    <mergeCell ref="H38:I38"/>
    <mergeCell ref="J38:K38"/>
    <mergeCell ref="M38:N38"/>
    <mergeCell ref="H32:I32"/>
    <mergeCell ref="J32:K32"/>
    <mergeCell ref="M32:N32"/>
    <mergeCell ref="H34:I34"/>
    <mergeCell ref="J34:K34"/>
    <mergeCell ref="M34:N34"/>
    <mergeCell ref="H28:I28"/>
    <mergeCell ref="J28:K28"/>
    <mergeCell ref="M28:N28"/>
    <mergeCell ref="H30:I30"/>
    <mergeCell ref="J30:K30"/>
    <mergeCell ref="M30:N30"/>
    <mergeCell ref="H24:I24"/>
    <mergeCell ref="J24:K24"/>
    <mergeCell ref="M24:N24"/>
    <mergeCell ref="H26:I26"/>
    <mergeCell ref="J26:K26"/>
    <mergeCell ref="M26:N26"/>
    <mergeCell ref="H20:I20"/>
    <mergeCell ref="J20:K20"/>
    <mergeCell ref="M20:N20"/>
    <mergeCell ref="H22:I22"/>
    <mergeCell ref="J22:K22"/>
    <mergeCell ref="M22:N22"/>
    <mergeCell ref="G16:G17"/>
    <mergeCell ref="H16:I16"/>
    <mergeCell ref="J16:K16"/>
    <mergeCell ref="L16:L17"/>
    <mergeCell ref="M16:N16"/>
    <mergeCell ref="G14:G15"/>
    <mergeCell ref="H14:I14"/>
    <mergeCell ref="J14:K14"/>
    <mergeCell ref="L14:L15"/>
    <mergeCell ref="M14:N14"/>
    <mergeCell ref="G18:G19"/>
    <mergeCell ref="H18:I18"/>
    <mergeCell ref="J18:K18"/>
    <mergeCell ref="L18:L19"/>
    <mergeCell ref="M18:N18"/>
    <mergeCell ref="M12:N12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B6:B7"/>
    <mergeCell ref="C6:D7"/>
    <mergeCell ref="E6:F7"/>
    <mergeCell ref="G6:G7"/>
    <mergeCell ref="H8:I8"/>
    <mergeCell ref="G12:G13"/>
    <mergeCell ref="H12:I12"/>
    <mergeCell ref="J12:K12"/>
    <mergeCell ref="L12:L13"/>
    <mergeCell ref="O1:P1"/>
    <mergeCell ref="A2:P2"/>
    <mergeCell ref="A3:P3"/>
    <mergeCell ref="A4:P4"/>
    <mergeCell ref="A5:P5"/>
    <mergeCell ref="L36:L37"/>
    <mergeCell ref="L34:L35"/>
    <mergeCell ref="L32:L33"/>
    <mergeCell ref="L28:L29"/>
    <mergeCell ref="L26:L27"/>
    <mergeCell ref="L24:L25"/>
    <mergeCell ref="L22:L23"/>
    <mergeCell ref="L20:L21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A6:A7"/>
  </mergeCells>
  <pageMargins left="0.31496062992125984" right="0.11811023622047245" top="0.74803149606299213" bottom="0.35433070866141736" header="0.31496062992125984" footer="0.31496062992125984"/>
  <pageSetup paperSize="9" scale="63" orientation="landscape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BA72-C64B-46A0-B332-6ADB291424E5}">
  <dimension ref="A1:R108"/>
  <sheetViews>
    <sheetView topLeftCell="B1" zoomScale="85" zoomScaleNormal="85" zoomScaleSheetLayoutView="90" workbookViewId="0">
      <selection activeCell="G108" sqref="G108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8984375" style="234" customWidth="1"/>
    <col min="4" max="4" width="7.69921875" customWidth="1"/>
    <col min="5" max="5" width="14.89843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6.5" style="26" customWidth="1"/>
    <col min="11" max="11" width="21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</cols>
  <sheetData>
    <row r="1" spans="1:18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135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97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70.5" customHeight="1" x14ac:dyDescent="0.4">
      <c r="A8" s="374">
        <v>1</v>
      </c>
      <c r="B8" s="40" t="s">
        <v>149</v>
      </c>
      <c r="C8" s="543">
        <v>30000</v>
      </c>
      <c r="D8" s="545" t="s">
        <v>12</v>
      </c>
      <c r="E8" s="543">
        <f>C8</f>
        <v>30000</v>
      </c>
      <c r="F8" s="545" t="s">
        <v>12</v>
      </c>
      <c r="G8" s="549" t="s">
        <v>13</v>
      </c>
      <c r="H8" s="547" t="s">
        <v>86</v>
      </c>
      <c r="I8" s="548"/>
      <c r="J8" s="547" t="str">
        <f>H8</f>
        <v>บริษัท ซี.ที.เทรนนิ่ง ดีเวลลอปเมนท์ จำกัด</v>
      </c>
      <c r="K8" s="548"/>
      <c r="L8" s="539" t="s">
        <v>54</v>
      </c>
      <c r="M8" s="382" t="s">
        <v>23</v>
      </c>
      <c r="N8" s="383"/>
      <c r="O8" s="9">
        <v>429</v>
      </c>
      <c r="P8" s="29" t="s">
        <v>27</v>
      </c>
    </row>
    <row r="9" spans="1:18" ht="24.6" customHeight="1" x14ac:dyDescent="0.4">
      <c r="A9" s="375"/>
      <c r="B9" s="39"/>
      <c r="C9" s="544"/>
      <c r="D9" s="546"/>
      <c r="E9" s="544"/>
      <c r="F9" s="546"/>
      <c r="G9" s="550"/>
      <c r="H9" s="19">
        <f>C8</f>
        <v>30000</v>
      </c>
      <c r="I9" s="20" t="str">
        <f>F8</f>
        <v>บาท</v>
      </c>
      <c r="J9" s="19">
        <f>H9</f>
        <v>30000</v>
      </c>
      <c r="K9" s="20" t="str">
        <f>I9</f>
        <v>บาท</v>
      </c>
      <c r="L9" s="540"/>
      <c r="M9" s="9" t="s">
        <v>14</v>
      </c>
      <c r="N9" s="9">
        <v>1</v>
      </c>
      <c r="O9" s="9" t="s">
        <v>100</v>
      </c>
      <c r="P9" s="12">
        <v>2568</v>
      </c>
    </row>
    <row r="10" spans="1:18" ht="153" customHeight="1" x14ac:dyDescent="0.4">
      <c r="A10" s="374">
        <v>2</v>
      </c>
      <c r="B10" s="193" t="s">
        <v>298</v>
      </c>
      <c r="C10" s="137">
        <v>150000</v>
      </c>
      <c r="D10" s="158" t="s">
        <v>12</v>
      </c>
      <c r="E10" s="137">
        <v>124933.2</v>
      </c>
      <c r="F10" s="158" t="s">
        <v>12</v>
      </c>
      <c r="G10" s="549" t="s">
        <v>13</v>
      </c>
      <c r="H10" s="360" t="s">
        <v>148</v>
      </c>
      <c r="I10" s="361"/>
      <c r="J10" s="360" t="str">
        <f>H10</f>
        <v>บริษัท เทลออฟ เอเชีย จำกัด</v>
      </c>
      <c r="K10" s="361"/>
      <c r="L10" s="539" t="s">
        <v>48</v>
      </c>
      <c r="M10" s="382" t="s">
        <v>63</v>
      </c>
      <c r="N10" s="383"/>
      <c r="O10" s="9">
        <v>39</v>
      </c>
      <c r="P10" s="27" t="s">
        <v>27</v>
      </c>
      <c r="Q10" s="225">
        <f>C10-E10</f>
        <v>25066.800000000003</v>
      </c>
    </row>
    <row r="11" spans="1:18" ht="24" customHeight="1" x14ac:dyDescent="0.4">
      <c r="A11" s="375"/>
      <c r="B11" s="181"/>
      <c r="C11" s="137"/>
      <c r="D11" s="158"/>
      <c r="E11" s="137"/>
      <c r="F11" s="158"/>
      <c r="G11" s="550"/>
      <c r="H11" s="19">
        <v>124933.2</v>
      </c>
      <c r="I11" s="20" t="s">
        <v>12</v>
      </c>
      <c r="J11" s="19">
        <v>124933.2</v>
      </c>
      <c r="K11" s="20" t="s">
        <v>12</v>
      </c>
      <c r="L11" s="540"/>
      <c r="M11" s="194" t="s">
        <v>14</v>
      </c>
      <c r="N11" s="195">
        <v>24</v>
      </c>
      <c r="O11" s="9" t="s">
        <v>100</v>
      </c>
      <c r="P11" s="27">
        <v>2568</v>
      </c>
    </row>
    <row r="12" spans="1:18" ht="108" customHeight="1" x14ac:dyDescent="0.4">
      <c r="A12" s="374">
        <v>3</v>
      </c>
      <c r="B12" s="31" t="s">
        <v>151</v>
      </c>
      <c r="C12" s="543">
        <v>477166.5</v>
      </c>
      <c r="D12" s="545" t="s">
        <v>12</v>
      </c>
      <c r="E12" s="543">
        <f>C12</f>
        <v>477166.5</v>
      </c>
      <c r="F12" s="545" t="s">
        <v>12</v>
      </c>
      <c r="G12" s="555" t="s">
        <v>13</v>
      </c>
      <c r="H12" s="541" t="s">
        <v>99</v>
      </c>
      <c r="I12" s="542"/>
      <c r="J12" s="541" t="str">
        <f>H12</f>
        <v>สมาคมไทยท่องเที่ยวเชิงอนุรักษ์และผจญภัย
(สทอ.)</v>
      </c>
      <c r="K12" s="542"/>
      <c r="L12" s="539" t="s">
        <v>48</v>
      </c>
      <c r="M12" s="382" t="s">
        <v>30</v>
      </c>
      <c r="N12" s="383"/>
      <c r="O12" s="9">
        <v>40</v>
      </c>
      <c r="P12" s="27" t="s">
        <v>27</v>
      </c>
      <c r="R12" s="225">
        <f>Q14+Q10</f>
        <v>25354.680000000008</v>
      </c>
    </row>
    <row r="13" spans="1:18" ht="24.6" customHeight="1" x14ac:dyDescent="0.4">
      <c r="A13" s="375"/>
      <c r="B13" s="39"/>
      <c r="C13" s="544"/>
      <c r="D13" s="546"/>
      <c r="E13" s="544"/>
      <c r="F13" s="546"/>
      <c r="G13" s="556"/>
      <c r="H13" s="19">
        <f>C12</f>
        <v>477166.5</v>
      </c>
      <c r="I13" s="20" t="str">
        <f>F12</f>
        <v>บาท</v>
      </c>
      <c r="J13" s="19">
        <f>C12</f>
        <v>477166.5</v>
      </c>
      <c r="K13" s="20" t="str">
        <f>I13</f>
        <v>บาท</v>
      </c>
      <c r="L13" s="540"/>
      <c r="M13" s="9" t="s">
        <v>14</v>
      </c>
      <c r="N13" s="9">
        <v>24</v>
      </c>
      <c r="O13" s="9" t="s">
        <v>100</v>
      </c>
      <c r="P13" s="12">
        <v>2568</v>
      </c>
    </row>
    <row r="14" spans="1:18" ht="73.95" customHeight="1" x14ac:dyDescent="0.4">
      <c r="A14" s="374">
        <v>4</v>
      </c>
      <c r="B14" s="31" t="s">
        <v>150</v>
      </c>
      <c r="C14" s="24">
        <v>309000</v>
      </c>
      <c r="D14" s="196" t="s">
        <v>12</v>
      </c>
      <c r="E14" s="24">
        <v>308712.12</v>
      </c>
      <c r="F14" s="196" t="s">
        <v>12</v>
      </c>
      <c r="G14" s="549" t="s">
        <v>13</v>
      </c>
      <c r="H14" s="565" t="s">
        <v>101</v>
      </c>
      <c r="I14" s="566"/>
      <c r="J14" s="565" t="str">
        <f>H14</f>
        <v xml:space="preserve">บริษัท โทรคมนาคมแห่งชาติ จำกัด (มหาชน) </v>
      </c>
      <c r="K14" s="566"/>
      <c r="L14" s="539" t="s">
        <v>48</v>
      </c>
      <c r="M14" s="338" t="s">
        <v>23</v>
      </c>
      <c r="N14" s="339"/>
      <c r="O14" s="15">
        <v>762</v>
      </c>
      <c r="P14" s="16" t="s">
        <v>27</v>
      </c>
      <c r="Q14" s="225">
        <f>C14-E14</f>
        <v>287.88000000000466</v>
      </c>
    </row>
    <row r="15" spans="1:18" ht="24.6" customHeight="1" x14ac:dyDescent="0.4">
      <c r="A15" s="375"/>
      <c r="B15" s="41"/>
      <c r="C15" s="23"/>
      <c r="D15" s="160"/>
      <c r="E15" s="14"/>
      <c r="F15" s="160"/>
      <c r="G15" s="550"/>
      <c r="H15" s="19">
        <v>308712.12</v>
      </c>
      <c r="I15" s="20" t="s">
        <v>12</v>
      </c>
      <c r="J15" s="19">
        <v>308712.12</v>
      </c>
      <c r="K15" s="20" t="s">
        <v>12</v>
      </c>
      <c r="L15" s="540"/>
      <c r="M15" s="101" t="s">
        <v>14</v>
      </c>
      <c r="N15" s="15">
        <v>26</v>
      </c>
      <c r="O15" s="15" t="s">
        <v>100</v>
      </c>
      <c r="P15" s="17">
        <v>2568</v>
      </c>
    </row>
    <row r="16" spans="1:18" ht="24.6" customHeight="1" x14ac:dyDescent="0.4">
      <c r="A16" s="537" t="s">
        <v>138</v>
      </c>
      <c r="B16" s="424" t="s">
        <v>720</v>
      </c>
      <c r="C16" s="199" t="s">
        <v>721</v>
      </c>
      <c r="D16" s="69" t="s">
        <v>12</v>
      </c>
      <c r="E16" s="199" t="s">
        <v>721</v>
      </c>
      <c r="F16" s="69" t="s">
        <v>12</v>
      </c>
      <c r="G16" s="123" t="s">
        <v>13</v>
      </c>
      <c r="H16" s="352" t="s">
        <v>645</v>
      </c>
      <c r="I16" s="524"/>
      <c r="J16" s="524" t="s">
        <v>645</v>
      </c>
      <c r="K16" s="353"/>
      <c r="L16" s="424" t="s">
        <v>870</v>
      </c>
      <c r="M16" s="482" t="s">
        <v>722</v>
      </c>
      <c r="N16" s="483"/>
      <c r="O16" s="69" t="s">
        <v>723</v>
      </c>
      <c r="P16" s="200" t="s">
        <v>207</v>
      </c>
    </row>
    <row r="17" spans="1:16" ht="24.6" customHeight="1" x14ac:dyDescent="0.4">
      <c r="A17" s="538"/>
      <c r="B17" s="425"/>
      <c r="C17" s="203"/>
      <c r="D17" s="72"/>
      <c r="E17" s="203"/>
      <c r="F17" s="72"/>
      <c r="G17" s="71"/>
      <c r="H17" s="55">
        <v>81741.84</v>
      </c>
      <c r="I17" s="46" t="s">
        <v>12</v>
      </c>
      <c r="J17" s="55">
        <v>81741.84</v>
      </c>
      <c r="K17" s="46" t="s">
        <v>12</v>
      </c>
      <c r="L17" s="425"/>
      <c r="M17" s="63" t="s">
        <v>14</v>
      </c>
      <c r="N17" s="58" t="s">
        <v>185</v>
      </c>
      <c r="O17" s="58" t="s">
        <v>100</v>
      </c>
      <c r="P17" s="113" t="s">
        <v>207</v>
      </c>
    </row>
    <row r="18" spans="1:16" ht="24.6" customHeight="1" x14ac:dyDescent="0.4">
      <c r="A18" s="537" t="s">
        <v>143</v>
      </c>
      <c r="B18" s="198" t="s">
        <v>724</v>
      </c>
      <c r="C18" s="199" t="s">
        <v>725</v>
      </c>
      <c r="D18" s="69" t="s">
        <v>12</v>
      </c>
      <c r="E18" s="199" t="s">
        <v>725</v>
      </c>
      <c r="F18" s="69" t="s">
        <v>12</v>
      </c>
      <c r="G18" s="123" t="s">
        <v>13</v>
      </c>
      <c r="H18" s="352" t="s">
        <v>726</v>
      </c>
      <c r="I18" s="353"/>
      <c r="J18" s="352" t="s">
        <v>726</v>
      </c>
      <c r="K18" s="353"/>
      <c r="L18" s="53" t="s">
        <v>875</v>
      </c>
      <c r="M18" s="443" t="s">
        <v>722</v>
      </c>
      <c r="N18" s="444"/>
      <c r="O18" s="58" t="s">
        <v>727</v>
      </c>
      <c r="P18" s="113" t="s">
        <v>207</v>
      </c>
    </row>
    <row r="19" spans="1:16" ht="24.6" customHeight="1" x14ac:dyDescent="0.4">
      <c r="A19" s="538"/>
      <c r="B19" s="204"/>
      <c r="C19" s="203"/>
      <c r="D19" s="72"/>
      <c r="E19" s="203"/>
      <c r="F19" s="72"/>
      <c r="G19" s="71"/>
      <c r="H19" s="205">
        <v>399</v>
      </c>
      <c r="I19" s="205" t="s">
        <v>12</v>
      </c>
      <c r="J19" s="205">
        <v>399</v>
      </c>
      <c r="K19" s="205" t="s">
        <v>12</v>
      </c>
      <c r="L19" s="82"/>
      <c r="M19" s="58" t="s">
        <v>14</v>
      </c>
      <c r="N19" s="63" t="s">
        <v>228</v>
      </c>
      <c r="O19" s="58" t="s">
        <v>100</v>
      </c>
      <c r="P19" s="113" t="s">
        <v>207</v>
      </c>
    </row>
    <row r="20" spans="1:16" ht="84" customHeight="1" x14ac:dyDescent="0.4">
      <c r="A20" s="537" t="s">
        <v>222</v>
      </c>
      <c r="B20" s="207" t="s">
        <v>728</v>
      </c>
      <c r="C20" s="208" t="s">
        <v>729</v>
      </c>
      <c r="D20" s="73" t="s">
        <v>12</v>
      </c>
      <c r="E20" s="208" t="s">
        <v>729</v>
      </c>
      <c r="F20" s="73" t="s">
        <v>12</v>
      </c>
      <c r="G20" s="80" t="s">
        <v>13</v>
      </c>
      <c r="H20" s="394" t="s">
        <v>730</v>
      </c>
      <c r="I20" s="521"/>
      <c r="J20" s="394" t="s">
        <v>730</v>
      </c>
      <c r="K20" s="521"/>
      <c r="L20" s="53" t="s">
        <v>472</v>
      </c>
      <c r="M20" s="522" t="s">
        <v>722</v>
      </c>
      <c r="N20" s="523"/>
      <c r="O20" s="72" t="s">
        <v>731</v>
      </c>
      <c r="P20" s="209" t="s">
        <v>207</v>
      </c>
    </row>
    <row r="21" spans="1:16" s="38" customFormat="1" ht="25.5" customHeight="1" x14ac:dyDescent="0.4">
      <c r="A21" s="538"/>
      <c r="B21" s="204"/>
      <c r="C21" s="203"/>
      <c r="D21" s="72"/>
      <c r="E21" s="203"/>
      <c r="F21" s="72"/>
      <c r="G21" s="71"/>
      <c r="H21" s="205">
        <v>960</v>
      </c>
      <c r="I21" s="210" t="s">
        <v>12</v>
      </c>
      <c r="J21" s="90">
        <v>960</v>
      </c>
      <c r="K21" s="105" t="s">
        <v>12</v>
      </c>
      <c r="L21" s="82"/>
      <c r="M21" s="72" t="s">
        <v>14</v>
      </c>
      <c r="N21" s="128" t="s">
        <v>233</v>
      </c>
      <c r="O21" s="72" t="s">
        <v>100</v>
      </c>
      <c r="P21" s="209" t="s">
        <v>207</v>
      </c>
    </row>
    <row r="22" spans="1:16" ht="102" customHeight="1" x14ac:dyDescent="0.4">
      <c r="A22" s="537" t="s">
        <v>208</v>
      </c>
      <c r="B22" s="207" t="s">
        <v>732</v>
      </c>
      <c r="C22" s="208" t="s">
        <v>733</v>
      </c>
      <c r="D22" s="73" t="s">
        <v>12</v>
      </c>
      <c r="E22" s="208" t="s">
        <v>733</v>
      </c>
      <c r="F22" s="73" t="s">
        <v>12</v>
      </c>
      <c r="G22" s="80" t="s">
        <v>13</v>
      </c>
      <c r="H22" s="394" t="s">
        <v>734</v>
      </c>
      <c r="I22" s="521"/>
      <c r="J22" s="394" t="s">
        <v>734</v>
      </c>
      <c r="K22" s="521"/>
      <c r="L22" s="53" t="s">
        <v>917</v>
      </c>
      <c r="M22" s="522" t="s">
        <v>722</v>
      </c>
      <c r="N22" s="523"/>
      <c r="O22" s="72" t="s">
        <v>735</v>
      </c>
      <c r="P22" s="209" t="s">
        <v>207</v>
      </c>
    </row>
    <row r="23" spans="1:16" s="38" customFormat="1" ht="25.5" customHeight="1" x14ac:dyDescent="0.4">
      <c r="A23" s="538"/>
      <c r="B23" s="204"/>
      <c r="C23" s="203"/>
      <c r="D23" s="72"/>
      <c r="E23" s="203"/>
      <c r="F23" s="72"/>
      <c r="G23" s="71"/>
      <c r="H23" s="205">
        <v>7000</v>
      </c>
      <c r="I23" s="210" t="s">
        <v>12</v>
      </c>
      <c r="J23" s="90">
        <v>7000</v>
      </c>
      <c r="K23" s="105" t="s">
        <v>12</v>
      </c>
      <c r="L23" s="82"/>
      <c r="M23" s="58" t="s">
        <v>14</v>
      </c>
      <c r="N23" s="63" t="s">
        <v>642</v>
      </c>
      <c r="O23" s="58" t="s">
        <v>100</v>
      </c>
      <c r="P23" s="113" t="s">
        <v>207</v>
      </c>
    </row>
    <row r="24" spans="1:16" ht="190.5" customHeight="1" x14ac:dyDescent="0.4">
      <c r="A24" s="537" t="s">
        <v>262</v>
      </c>
      <c r="B24" s="207" t="s">
        <v>736</v>
      </c>
      <c r="C24" s="208" t="s">
        <v>737</v>
      </c>
      <c r="D24" s="73" t="s">
        <v>12</v>
      </c>
      <c r="E24" s="208" t="s">
        <v>737</v>
      </c>
      <c r="F24" s="73" t="s">
        <v>12</v>
      </c>
      <c r="G24" s="80" t="s">
        <v>13</v>
      </c>
      <c r="H24" s="394" t="s">
        <v>738</v>
      </c>
      <c r="I24" s="521"/>
      <c r="J24" s="394" t="s">
        <v>738</v>
      </c>
      <c r="K24" s="521"/>
      <c r="L24" s="53" t="s">
        <v>870</v>
      </c>
      <c r="M24" s="525" t="s">
        <v>722</v>
      </c>
      <c r="N24" s="526"/>
      <c r="O24" s="211" t="s">
        <v>739</v>
      </c>
      <c r="P24" s="211" t="s">
        <v>207</v>
      </c>
    </row>
    <row r="25" spans="1:16" s="38" customFormat="1" ht="25.5" customHeight="1" x14ac:dyDescent="0.4">
      <c r="A25" s="538"/>
      <c r="B25" s="204"/>
      <c r="C25" s="203"/>
      <c r="D25" s="72"/>
      <c r="E25" s="203"/>
      <c r="F25" s="72"/>
      <c r="G25" s="71"/>
      <c r="H25" s="205">
        <v>34867.85</v>
      </c>
      <c r="I25" s="210" t="s">
        <v>12</v>
      </c>
      <c r="J25" s="205">
        <v>34867.85</v>
      </c>
      <c r="K25" s="205" t="s">
        <v>12</v>
      </c>
      <c r="L25" s="82"/>
      <c r="M25" s="72" t="s">
        <v>14</v>
      </c>
      <c r="N25" s="128" t="s">
        <v>548</v>
      </c>
      <c r="O25" s="72" t="s">
        <v>100</v>
      </c>
      <c r="P25" s="209" t="s">
        <v>207</v>
      </c>
    </row>
    <row r="26" spans="1:16" ht="24.6" customHeight="1" x14ac:dyDescent="0.4">
      <c r="A26" s="537" t="s">
        <v>174</v>
      </c>
      <c r="B26" s="365" t="s">
        <v>740</v>
      </c>
      <c r="C26" s="187">
        <v>23332.73</v>
      </c>
      <c r="D26" s="344" t="s">
        <v>12</v>
      </c>
      <c r="E26" s="187">
        <f>C26</f>
        <v>23332.73</v>
      </c>
      <c r="F26" s="348" t="s">
        <v>12</v>
      </c>
      <c r="G26" s="350" t="s">
        <v>13</v>
      </c>
      <c r="H26" s="360" t="s">
        <v>336</v>
      </c>
      <c r="I26" s="361"/>
      <c r="J26" s="360" t="s">
        <v>336</v>
      </c>
      <c r="K26" s="361"/>
      <c r="L26" s="533" t="s">
        <v>472</v>
      </c>
      <c r="M26" s="338" t="s">
        <v>300</v>
      </c>
      <c r="N26" s="339"/>
      <c r="O26" s="15">
        <v>1</v>
      </c>
      <c r="P26" s="17">
        <v>2568</v>
      </c>
    </row>
    <row r="27" spans="1:16" ht="24.6" customHeight="1" x14ac:dyDescent="0.4">
      <c r="A27" s="538"/>
      <c r="B27" s="366"/>
      <c r="C27" s="14"/>
      <c r="D27" s="345"/>
      <c r="E27" s="14"/>
      <c r="F27" s="349"/>
      <c r="G27" s="351"/>
      <c r="H27" s="23">
        <f>C26</f>
        <v>23332.73</v>
      </c>
      <c r="I27" s="21" t="s">
        <v>12</v>
      </c>
      <c r="J27" s="23">
        <f>C26</f>
        <v>23332.73</v>
      </c>
      <c r="K27" s="21" t="s">
        <v>12</v>
      </c>
      <c r="L27" s="534"/>
      <c r="M27" s="22" t="s">
        <v>14</v>
      </c>
      <c r="N27" s="22">
        <v>1</v>
      </c>
      <c r="O27" s="15" t="s">
        <v>741</v>
      </c>
      <c r="P27" s="17">
        <v>2567</v>
      </c>
    </row>
    <row r="28" spans="1:16" ht="24.6" customHeight="1" x14ac:dyDescent="0.4">
      <c r="A28" s="537" t="s">
        <v>276</v>
      </c>
      <c r="B28" s="365" t="s">
        <v>742</v>
      </c>
      <c r="C28" s="187">
        <v>18437.54</v>
      </c>
      <c r="D28" s="344" t="s">
        <v>12</v>
      </c>
      <c r="E28" s="187">
        <f>C28</f>
        <v>18437.54</v>
      </c>
      <c r="F28" s="348" t="s">
        <v>12</v>
      </c>
      <c r="G28" s="350" t="s">
        <v>13</v>
      </c>
      <c r="H28" s="360" t="s">
        <v>338</v>
      </c>
      <c r="I28" s="361"/>
      <c r="J28" s="360" t="s">
        <v>338</v>
      </c>
      <c r="K28" s="361"/>
      <c r="L28" s="533" t="s">
        <v>476</v>
      </c>
      <c r="M28" s="338" t="s">
        <v>300</v>
      </c>
      <c r="N28" s="339"/>
      <c r="O28" s="15">
        <v>2</v>
      </c>
      <c r="P28" s="17">
        <v>2568</v>
      </c>
    </row>
    <row r="29" spans="1:16" ht="24.6" customHeight="1" x14ac:dyDescent="0.4">
      <c r="A29" s="538"/>
      <c r="B29" s="366"/>
      <c r="C29" s="14"/>
      <c r="D29" s="345"/>
      <c r="E29" s="14"/>
      <c r="F29" s="349"/>
      <c r="G29" s="351"/>
      <c r="H29" s="23">
        <f>C28</f>
        <v>18437.54</v>
      </c>
      <c r="I29" s="21" t="s">
        <v>12</v>
      </c>
      <c r="J29" s="23">
        <f>C28</f>
        <v>18437.54</v>
      </c>
      <c r="K29" s="21" t="s">
        <v>12</v>
      </c>
      <c r="L29" s="534"/>
      <c r="M29" s="22" t="s">
        <v>14</v>
      </c>
      <c r="N29" s="22">
        <v>1</v>
      </c>
      <c r="O29" s="15" t="s">
        <v>741</v>
      </c>
      <c r="P29" s="17">
        <v>2567</v>
      </c>
    </row>
    <row r="30" spans="1:16" ht="24.6" customHeight="1" x14ac:dyDescent="0.4">
      <c r="A30" s="537" t="s">
        <v>178</v>
      </c>
      <c r="B30" s="365" t="s">
        <v>743</v>
      </c>
      <c r="C30" s="187">
        <v>21218</v>
      </c>
      <c r="D30" s="344" t="s">
        <v>12</v>
      </c>
      <c r="E30" s="187">
        <f>C30</f>
        <v>21218</v>
      </c>
      <c r="F30" s="348" t="s">
        <v>12</v>
      </c>
      <c r="G30" s="350" t="s">
        <v>13</v>
      </c>
      <c r="H30" s="360" t="s">
        <v>339</v>
      </c>
      <c r="I30" s="361"/>
      <c r="J30" s="360" t="s">
        <v>339</v>
      </c>
      <c r="K30" s="361"/>
      <c r="L30" s="533" t="s">
        <v>478</v>
      </c>
      <c r="M30" s="338" t="s">
        <v>300</v>
      </c>
      <c r="N30" s="339"/>
      <c r="O30" s="15">
        <v>3</v>
      </c>
      <c r="P30" s="17">
        <v>2568</v>
      </c>
    </row>
    <row r="31" spans="1:16" ht="24.6" customHeight="1" x14ac:dyDescent="0.4">
      <c r="A31" s="538"/>
      <c r="B31" s="366"/>
      <c r="C31" s="14"/>
      <c r="D31" s="345"/>
      <c r="E31" s="14"/>
      <c r="F31" s="349"/>
      <c r="G31" s="351"/>
      <c r="H31" s="23">
        <f>C30</f>
        <v>21218</v>
      </c>
      <c r="I31" s="21" t="s">
        <v>12</v>
      </c>
      <c r="J31" s="23">
        <f>C30</f>
        <v>21218</v>
      </c>
      <c r="K31" s="21" t="s">
        <v>12</v>
      </c>
      <c r="L31" s="534"/>
      <c r="M31" s="22" t="s">
        <v>14</v>
      </c>
      <c r="N31" s="22">
        <v>1</v>
      </c>
      <c r="O31" s="15" t="s">
        <v>741</v>
      </c>
      <c r="P31" s="17">
        <v>2567</v>
      </c>
    </row>
    <row r="32" spans="1:16" ht="24.6" customHeight="1" x14ac:dyDescent="0.4">
      <c r="A32" s="537" t="s">
        <v>141</v>
      </c>
      <c r="B32" s="365" t="s">
        <v>744</v>
      </c>
      <c r="C32" s="187">
        <v>16311.34</v>
      </c>
      <c r="D32" s="344" t="s">
        <v>12</v>
      </c>
      <c r="E32" s="187">
        <f>C32</f>
        <v>16311.34</v>
      </c>
      <c r="F32" s="348" t="s">
        <v>12</v>
      </c>
      <c r="G32" s="350" t="s">
        <v>13</v>
      </c>
      <c r="H32" s="360" t="s">
        <v>341</v>
      </c>
      <c r="I32" s="361"/>
      <c r="J32" s="360" t="s">
        <v>341</v>
      </c>
      <c r="K32" s="361"/>
      <c r="L32" s="533" t="s">
        <v>480</v>
      </c>
      <c r="M32" s="338" t="s">
        <v>300</v>
      </c>
      <c r="N32" s="339"/>
      <c r="O32" s="15">
        <v>4</v>
      </c>
      <c r="P32" s="17">
        <v>2568</v>
      </c>
    </row>
    <row r="33" spans="1:16" ht="24.6" customHeight="1" x14ac:dyDescent="0.4">
      <c r="A33" s="538"/>
      <c r="B33" s="366"/>
      <c r="C33" s="14"/>
      <c r="D33" s="345"/>
      <c r="E33" s="14"/>
      <c r="F33" s="349"/>
      <c r="G33" s="351"/>
      <c r="H33" s="23">
        <f>C32</f>
        <v>16311.34</v>
      </c>
      <c r="I33" s="21" t="s">
        <v>12</v>
      </c>
      <c r="J33" s="23">
        <f>C32</f>
        <v>16311.34</v>
      </c>
      <c r="K33" s="21" t="s">
        <v>12</v>
      </c>
      <c r="L33" s="534"/>
      <c r="M33" s="22" t="s">
        <v>14</v>
      </c>
      <c r="N33" s="22">
        <v>1</v>
      </c>
      <c r="O33" s="15" t="s">
        <v>741</v>
      </c>
      <c r="P33" s="17">
        <v>2567</v>
      </c>
    </row>
    <row r="34" spans="1:16" ht="24.6" customHeight="1" x14ac:dyDescent="0.4">
      <c r="A34" s="537" t="s">
        <v>522</v>
      </c>
      <c r="B34" s="365" t="s">
        <v>745</v>
      </c>
      <c r="C34" s="187">
        <v>16390.91</v>
      </c>
      <c r="D34" s="344" t="s">
        <v>12</v>
      </c>
      <c r="E34" s="187">
        <f>C34</f>
        <v>16390.91</v>
      </c>
      <c r="F34" s="348" t="s">
        <v>12</v>
      </c>
      <c r="G34" s="350" t="s">
        <v>13</v>
      </c>
      <c r="H34" s="360" t="s">
        <v>343</v>
      </c>
      <c r="I34" s="361"/>
      <c r="J34" s="360" t="s">
        <v>343</v>
      </c>
      <c r="K34" s="361"/>
      <c r="L34" s="533" t="s">
        <v>482</v>
      </c>
      <c r="M34" s="338" t="s">
        <v>300</v>
      </c>
      <c r="N34" s="339"/>
      <c r="O34" s="15">
        <v>5</v>
      </c>
      <c r="P34" s="17">
        <v>2568</v>
      </c>
    </row>
    <row r="35" spans="1:16" ht="24.6" customHeight="1" x14ac:dyDescent="0.4">
      <c r="A35" s="538"/>
      <c r="B35" s="366"/>
      <c r="C35" s="14"/>
      <c r="D35" s="345"/>
      <c r="E35" s="14"/>
      <c r="F35" s="349"/>
      <c r="G35" s="351"/>
      <c r="H35" s="23">
        <f>C34</f>
        <v>16390.91</v>
      </c>
      <c r="I35" s="21" t="s">
        <v>12</v>
      </c>
      <c r="J35" s="23">
        <f>C34</f>
        <v>16390.91</v>
      </c>
      <c r="K35" s="21" t="s">
        <v>12</v>
      </c>
      <c r="L35" s="534"/>
      <c r="M35" s="22" t="s">
        <v>14</v>
      </c>
      <c r="N35" s="22">
        <v>1</v>
      </c>
      <c r="O35" s="15" t="s">
        <v>741</v>
      </c>
      <c r="P35" s="17">
        <v>2567</v>
      </c>
    </row>
    <row r="36" spans="1:16" ht="24.6" customHeight="1" x14ac:dyDescent="0.4">
      <c r="A36" s="537" t="s">
        <v>147</v>
      </c>
      <c r="B36" s="365" t="s">
        <v>746</v>
      </c>
      <c r="C36" s="187">
        <v>15913.5</v>
      </c>
      <c r="D36" s="344" t="s">
        <v>12</v>
      </c>
      <c r="E36" s="187">
        <f>C36</f>
        <v>15913.5</v>
      </c>
      <c r="F36" s="348" t="s">
        <v>12</v>
      </c>
      <c r="G36" s="350" t="s">
        <v>13</v>
      </c>
      <c r="H36" s="360" t="s">
        <v>345</v>
      </c>
      <c r="I36" s="361"/>
      <c r="J36" s="360" t="s">
        <v>345</v>
      </c>
      <c r="K36" s="361"/>
      <c r="L36" s="533" t="s">
        <v>483</v>
      </c>
      <c r="M36" s="338" t="s">
        <v>300</v>
      </c>
      <c r="N36" s="339"/>
      <c r="O36" s="15">
        <v>6</v>
      </c>
      <c r="P36" s="17">
        <v>2568</v>
      </c>
    </row>
    <row r="37" spans="1:16" ht="24.6" customHeight="1" x14ac:dyDescent="0.4">
      <c r="A37" s="538"/>
      <c r="B37" s="366"/>
      <c r="C37" s="14"/>
      <c r="D37" s="345"/>
      <c r="E37" s="14"/>
      <c r="F37" s="349"/>
      <c r="G37" s="351"/>
      <c r="H37" s="23">
        <f>C36</f>
        <v>15913.5</v>
      </c>
      <c r="I37" s="21" t="s">
        <v>12</v>
      </c>
      <c r="J37" s="23">
        <f>C36</f>
        <v>15913.5</v>
      </c>
      <c r="K37" s="21" t="s">
        <v>12</v>
      </c>
      <c r="L37" s="534"/>
      <c r="M37" s="22" t="s">
        <v>14</v>
      </c>
      <c r="N37" s="22">
        <v>1</v>
      </c>
      <c r="O37" s="15" t="s">
        <v>741</v>
      </c>
      <c r="P37" s="17">
        <v>2567</v>
      </c>
    </row>
    <row r="38" spans="1:16" ht="24.6" customHeight="1" x14ac:dyDescent="0.4">
      <c r="A38" s="537" t="s">
        <v>529</v>
      </c>
      <c r="B38" s="365" t="s">
        <v>746</v>
      </c>
      <c r="C38" s="187">
        <v>18440</v>
      </c>
      <c r="D38" s="344" t="s">
        <v>12</v>
      </c>
      <c r="E38" s="187">
        <f>C38</f>
        <v>18440</v>
      </c>
      <c r="F38" s="348" t="s">
        <v>12</v>
      </c>
      <c r="G38" s="350" t="s">
        <v>13</v>
      </c>
      <c r="H38" s="360" t="s">
        <v>346</v>
      </c>
      <c r="I38" s="361"/>
      <c r="J38" s="360" t="s">
        <v>346</v>
      </c>
      <c r="K38" s="361"/>
      <c r="L38" s="533" t="s">
        <v>486</v>
      </c>
      <c r="M38" s="338" t="s">
        <v>300</v>
      </c>
      <c r="N38" s="339"/>
      <c r="O38" s="15">
        <v>7</v>
      </c>
      <c r="P38" s="17">
        <v>2568</v>
      </c>
    </row>
    <row r="39" spans="1:16" ht="24.6" customHeight="1" x14ac:dyDescent="0.4">
      <c r="A39" s="538"/>
      <c r="B39" s="366"/>
      <c r="C39" s="14"/>
      <c r="D39" s="345"/>
      <c r="E39" s="14"/>
      <c r="F39" s="349"/>
      <c r="G39" s="351"/>
      <c r="H39" s="23">
        <f>C38</f>
        <v>18440</v>
      </c>
      <c r="I39" s="21" t="s">
        <v>12</v>
      </c>
      <c r="J39" s="23">
        <f>C38</f>
        <v>18440</v>
      </c>
      <c r="K39" s="21" t="s">
        <v>12</v>
      </c>
      <c r="L39" s="534"/>
      <c r="M39" s="22" t="s">
        <v>14</v>
      </c>
      <c r="N39" s="22">
        <v>1</v>
      </c>
      <c r="O39" s="15" t="s">
        <v>741</v>
      </c>
      <c r="P39" s="17">
        <v>2567</v>
      </c>
    </row>
    <row r="40" spans="1:16" ht="24.6" customHeight="1" x14ac:dyDescent="0.4">
      <c r="A40" s="537" t="s">
        <v>185</v>
      </c>
      <c r="B40" s="365" t="s">
        <v>747</v>
      </c>
      <c r="C40" s="187">
        <v>15450</v>
      </c>
      <c r="D40" s="344" t="s">
        <v>12</v>
      </c>
      <c r="E40" s="187">
        <f>C40</f>
        <v>15450</v>
      </c>
      <c r="F40" s="348" t="s">
        <v>12</v>
      </c>
      <c r="G40" s="350" t="s">
        <v>13</v>
      </c>
      <c r="H40" s="360" t="s">
        <v>348</v>
      </c>
      <c r="I40" s="361"/>
      <c r="J40" s="360" t="s">
        <v>348</v>
      </c>
      <c r="K40" s="361"/>
      <c r="L40" s="533" t="s">
        <v>489</v>
      </c>
      <c r="M40" s="338" t="s">
        <v>300</v>
      </c>
      <c r="N40" s="339"/>
      <c r="O40" s="15">
        <v>8</v>
      </c>
      <c r="P40" s="17">
        <v>2568</v>
      </c>
    </row>
    <row r="41" spans="1:16" ht="24.6" customHeight="1" x14ac:dyDescent="0.4">
      <c r="A41" s="538"/>
      <c r="B41" s="366"/>
      <c r="C41" s="14"/>
      <c r="D41" s="345"/>
      <c r="E41" s="14"/>
      <c r="F41" s="349"/>
      <c r="G41" s="351"/>
      <c r="H41" s="23">
        <f>C40</f>
        <v>15450</v>
      </c>
      <c r="I41" s="21" t="s">
        <v>12</v>
      </c>
      <c r="J41" s="23">
        <f>C40</f>
        <v>15450</v>
      </c>
      <c r="K41" s="21" t="s">
        <v>12</v>
      </c>
      <c r="L41" s="534"/>
      <c r="M41" s="22" t="s">
        <v>14</v>
      </c>
      <c r="N41" s="22">
        <v>1</v>
      </c>
      <c r="O41" s="15" t="s">
        <v>741</v>
      </c>
      <c r="P41" s="17">
        <v>2567</v>
      </c>
    </row>
    <row r="42" spans="1:16" ht="24.6" customHeight="1" x14ac:dyDescent="0.4">
      <c r="A42" s="537" t="s">
        <v>163</v>
      </c>
      <c r="B42" s="365" t="s">
        <v>748</v>
      </c>
      <c r="C42" s="187">
        <v>15225</v>
      </c>
      <c r="D42" s="344" t="s">
        <v>12</v>
      </c>
      <c r="E42" s="187">
        <f>C42</f>
        <v>15225</v>
      </c>
      <c r="F42" s="348" t="s">
        <v>12</v>
      </c>
      <c r="G42" s="350" t="s">
        <v>13</v>
      </c>
      <c r="H42" s="360" t="s">
        <v>350</v>
      </c>
      <c r="I42" s="361"/>
      <c r="J42" s="360" t="s">
        <v>350</v>
      </c>
      <c r="K42" s="361"/>
      <c r="L42" s="533" t="s">
        <v>492</v>
      </c>
      <c r="M42" s="338" t="s">
        <v>300</v>
      </c>
      <c r="N42" s="339"/>
      <c r="O42" s="15">
        <v>9</v>
      </c>
      <c r="P42" s="17">
        <v>2568</v>
      </c>
    </row>
    <row r="43" spans="1:16" ht="24.6" customHeight="1" x14ac:dyDescent="0.4">
      <c r="A43" s="538"/>
      <c r="B43" s="366"/>
      <c r="C43" s="14"/>
      <c r="D43" s="345"/>
      <c r="E43" s="14"/>
      <c r="F43" s="349"/>
      <c r="G43" s="351"/>
      <c r="H43" s="23">
        <f>C42</f>
        <v>15225</v>
      </c>
      <c r="I43" s="21" t="s">
        <v>12</v>
      </c>
      <c r="J43" s="23">
        <f>C42</f>
        <v>15225</v>
      </c>
      <c r="K43" s="21" t="s">
        <v>12</v>
      </c>
      <c r="L43" s="534"/>
      <c r="M43" s="22" t="s">
        <v>14</v>
      </c>
      <c r="N43" s="22">
        <v>1</v>
      </c>
      <c r="O43" s="15" t="s">
        <v>741</v>
      </c>
      <c r="P43" s="17">
        <v>2567</v>
      </c>
    </row>
    <row r="44" spans="1:16" ht="24.6" customHeight="1" x14ac:dyDescent="0.4">
      <c r="A44" s="537" t="s">
        <v>217</v>
      </c>
      <c r="B44" s="365" t="s">
        <v>749</v>
      </c>
      <c r="C44" s="187">
        <v>18000</v>
      </c>
      <c r="D44" s="344" t="s">
        <v>12</v>
      </c>
      <c r="E44" s="187">
        <f>C44</f>
        <v>18000</v>
      </c>
      <c r="F44" s="348" t="s">
        <v>12</v>
      </c>
      <c r="G44" s="350" t="s">
        <v>13</v>
      </c>
      <c r="H44" s="360" t="s">
        <v>352</v>
      </c>
      <c r="I44" s="361"/>
      <c r="J44" s="360" t="s">
        <v>352</v>
      </c>
      <c r="K44" s="361"/>
      <c r="L44" s="533" t="s">
        <v>496</v>
      </c>
      <c r="M44" s="338" t="s">
        <v>300</v>
      </c>
      <c r="N44" s="339"/>
      <c r="O44" s="15">
        <v>10</v>
      </c>
      <c r="P44" s="17">
        <v>2568</v>
      </c>
    </row>
    <row r="45" spans="1:16" ht="24.6" customHeight="1" x14ac:dyDescent="0.4">
      <c r="A45" s="538"/>
      <c r="B45" s="366"/>
      <c r="C45" s="14"/>
      <c r="D45" s="345"/>
      <c r="E45" s="14"/>
      <c r="F45" s="349"/>
      <c r="G45" s="351"/>
      <c r="H45" s="23">
        <f>C44</f>
        <v>18000</v>
      </c>
      <c r="I45" s="21" t="s">
        <v>12</v>
      </c>
      <c r="J45" s="23">
        <f>C44</f>
        <v>18000</v>
      </c>
      <c r="K45" s="21" t="s">
        <v>12</v>
      </c>
      <c r="L45" s="534"/>
      <c r="M45" s="22" t="s">
        <v>14</v>
      </c>
      <c r="N45" s="22">
        <v>1</v>
      </c>
      <c r="O45" s="15" t="s">
        <v>741</v>
      </c>
      <c r="P45" s="17">
        <v>2567</v>
      </c>
    </row>
    <row r="46" spans="1:16" ht="24.6" customHeight="1" x14ac:dyDescent="0.4">
      <c r="A46" s="537" t="s">
        <v>540</v>
      </c>
      <c r="B46" s="365" t="s">
        <v>749</v>
      </c>
      <c r="C46" s="187">
        <v>18000</v>
      </c>
      <c r="D46" s="344" t="s">
        <v>12</v>
      </c>
      <c r="E46" s="187">
        <f>C46</f>
        <v>18000</v>
      </c>
      <c r="F46" s="348" t="s">
        <v>12</v>
      </c>
      <c r="G46" s="350" t="s">
        <v>13</v>
      </c>
      <c r="H46" s="360" t="s">
        <v>353</v>
      </c>
      <c r="I46" s="361"/>
      <c r="J46" s="360" t="s">
        <v>353</v>
      </c>
      <c r="K46" s="361"/>
      <c r="L46" s="533" t="s">
        <v>497</v>
      </c>
      <c r="M46" s="338" t="s">
        <v>300</v>
      </c>
      <c r="N46" s="339"/>
      <c r="O46" s="15">
        <v>11</v>
      </c>
      <c r="P46" s="17">
        <v>2568</v>
      </c>
    </row>
    <row r="47" spans="1:16" ht="24.6" customHeight="1" x14ac:dyDescent="0.4">
      <c r="A47" s="538"/>
      <c r="B47" s="366"/>
      <c r="C47" s="14"/>
      <c r="D47" s="345"/>
      <c r="E47" s="14"/>
      <c r="F47" s="349"/>
      <c r="G47" s="351"/>
      <c r="H47" s="23">
        <f>C46</f>
        <v>18000</v>
      </c>
      <c r="I47" s="21" t="s">
        <v>12</v>
      </c>
      <c r="J47" s="23">
        <f>C46</f>
        <v>18000</v>
      </c>
      <c r="K47" s="21" t="s">
        <v>12</v>
      </c>
      <c r="L47" s="534"/>
      <c r="M47" s="22" t="s">
        <v>14</v>
      </c>
      <c r="N47" s="22">
        <v>1</v>
      </c>
      <c r="O47" s="15" t="s">
        <v>741</v>
      </c>
      <c r="P47" s="17">
        <v>2567</v>
      </c>
    </row>
    <row r="48" spans="1:16" ht="24.6" customHeight="1" x14ac:dyDescent="0.4">
      <c r="A48" s="537" t="s">
        <v>544</v>
      </c>
      <c r="B48" s="365" t="s">
        <v>750</v>
      </c>
      <c r="C48" s="187">
        <v>18260.650000000001</v>
      </c>
      <c r="D48" s="344" t="s">
        <v>12</v>
      </c>
      <c r="E48" s="187">
        <f>C48</f>
        <v>18260.650000000001</v>
      </c>
      <c r="F48" s="348" t="s">
        <v>12</v>
      </c>
      <c r="G48" s="350" t="s">
        <v>13</v>
      </c>
      <c r="H48" s="360" t="s">
        <v>355</v>
      </c>
      <c r="I48" s="361"/>
      <c r="J48" s="360" t="s">
        <v>355</v>
      </c>
      <c r="K48" s="361"/>
      <c r="L48" s="533" t="s">
        <v>501</v>
      </c>
      <c r="M48" s="338" t="s">
        <v>300</v>
      </c>
      <c r="N48" s="339"/>
      <c r="O48" s="15">
        <v>13</v>
      </c>
      <c r="P48" s="17">
        <v>2568</v>
      </c>
    </row>
    <row r="49" spans="1:16" ht="24.6" customHeight="1" x14ac:dyDescent="0.4">
      <c r="A49" s="538"/>
      <c r="B49" s="366"/>
      <c r="C49" s="14"/>
      <c r="D49" s="345"/>
      <c r="E49" s="14"/>
      <c r="F49" s="349"/>
      <c r="G49" s="351"/>
      <c r="H49" s="23">
        <f>C48</f>
        <v>18260.650000000001</v>
      </c>
      <c r="I49" s="21" t="s">
        <v>12</v>
      </c>
      <c r="J49" s="23">
        <f>C48</f>
        <v>18260.650000000001</v>
      </c>
      <c r="K49" s="21" t="s">
        <v>12</v>
      </c>
      <c r="L49" s="534"/>
      <c r="M49" s="22" t="s">
        <v>14</v>
      </c>
      <c r="N49" s="22">
        <v>1</v>
      </c>
      <c r="O49" s="15" t="s">
        <v>741</v>
      </c>
      <c r="P49" s="17">
        <v>2567</v>
      </c>
    </row>
    <row r="50" spans="1:16" ht="24.6" customHeight="1" x14ac:dyDescent="0.4">
      <c r="A50" s="537" t="s">
        <v>228</v>
      </c>
      <c r="B50" s="365" t="s">
        <v>744</v>
      </c>
      <c r="C50" s="187">
        <v>28172.86</v>
      </c>
      <c r="D50" s="344" t="s">
        <v>12</v>
      </c>
      <c r="E50" s="187">
        <f>C50</f>
        <v>28172.86</v>
      </c>
      <c r="F50" s="348" t="s">
        <v>12</v>
      </c>
      <c r="G50" s="350" t="s">
        <v>13</v>
      </c>
      <c r="H50" s="360" t="s">
        <v>751</v>
      </c>
      <c r="I50" s="361"/>
      <c r="J50" s="360" t="s">
        <v>751</v>
      </c>
      <c r="K50" s="361"/>
      <c r="L50" s="533" t="s">
        <v>564</v>
      </c>
      <c r="M50" s="338" t="s">
        <v>300</v>
      </c>
      <c r="N50" s="339"/>
      <c r="O50" s="15">
        <v>14</v>
      </c>
      <c r="P50" s="17">
        <v>2568</v>
      </c>
    </row>
    <row r="51" spans="1:16" ht="24.6" customHeight="1" x14ac:dyDescent="0.4">
      <c r="A51" s="538"/>
      <c r="B51" s="366"/>
      <c r="C51" s="14"/>
      <c r="D51" s="345"/>
      <c r="E51" s="14"/>
      <c r="F51" s="349"/>
      <c r="G51" s="351"/>
      <c r="H51" s="23">
        <f>C50</f>
        <v>28172.86</v>
      </c>
      <c r="I51" s="21" t="s">
        <v>12</v>
      </c>
      <c r="J51" s="23">
        <f>C50</f>
        <v>28172.86</v>
      </c>
      <c r="K51" s="21" t="s">
        <v>12</v>
      </c>
      <c r="L51" s="534"/>
      <c r="M51" s="22" t="s">
        <v>14</v>
      </c>
      <c r="N51" s="22">
        <v>1</v>
      </c>
      <c r="O51" s="15" t="s">
        <v>741</v>
      </c>
      <c r="P51" s="17">
        <v>2567</v>
      </c>
    </row>
    <row r="52" spans="1:16" ht="24.6" customHeight="1" x14ac:dyDescent="0.4">
      <c r="A52" s="537" t="s">
        <v>301</v>
      </c>
      <c r="B52" s="365" t="s">
        <v>752</v>
      </c>
      <c r="C52" s="187">
        <v>17212.86</v>
      </c>
      <c r="D52" s="344" t="s">
        <v>12</v>
      </c>
      <c r="E52" s="187">
        <f>C52</f>
        <v>17212.86</v>
      </c>
      <c r="F52" s="348" t="s">
        <v>12</v>
      </c>
      <c r="G52" s="350" t="s">
        <v>13</v>
      </c>
      <c r="H52" s="360" t="s">
        <v>358</v>
      </c>
      <c r="I52" s="361"/>
      <c r="J52" s="360" t="s">
        <v>358</v>
      </c>
      <c r="K52" s="361"/>
      <c r="L52" s="533" t="s">
        <v>565</v>
      </c>
      <c r="M52" s="338" t="s">
        <v>300</v>
      </c>
      <c r="N52" s="339"/>
      <c r="O52" s="15">
        <v>15</v>
      </c>
      <c r="P52" s="17">
        <v>2568</v>
      </c>
    </row>
    <row r="53" spans="1:16" ht="24.6" customHeight="1" x14ac:dyDescent="0.4">
      <c r="A53" s="538"/>
      <c r="B53" s="366"/>
      <c r="C53" s="14"/>
      <c r="D53" s="345"/>
      <c r="E53" s="14"/>
      <c r="F53" s="349"/>
      <c r="G53" s="351"/>
      <c r="H53" s="23">
        <f>C52</f>
        <v>17212.86</v>
      </c>
      <c r="I53" s="21" t="s">
        <v>12</v>
      </c>
      <c r="J53" s="23">
        <f>C52</f>
        <v>17212.86</v>
      </c>
      <c r="K53" s="21" t="s">
        <v>12</v>
      </c>
      <c r="L53" s="534"/>
      <c r="M53" s="22" t="s">
        <v>14</v>
      </c>
      <c r="N53" s="22">
        <v>1</v>
      </c>
      <c r="O53" s="15" t="s">
        <v>741</v>
      </c>
      <c r="P53" s="17">
        <v>2567</v>
      </c>
    </row>
    <row r="54" spans="1:16" ht="24.6" customHeight="1" x14ac:dyDescent="0.4">
      <c r="A54" s="537" t="s">
        <v>166</v>
      </c>
      <c r="B54" s="365" t="s">
        <v>753</v>
      </c>
      <c r="C54" s="187">
        <v>15375</v>
      </c>
      <c r="D54" s="344" t="s">
        <v>12</v>
      </c>
      <c r="E54" s="187">
        <f>C54</f>
        <v>15375</v>
      </c>
      <c r="F54" s="348" t="s">
        <v>12</v>
      </c>
      <c r="G54" s="350" t="s">
        <v>13</v>
      </c>
      <c r="H54" s="360" t="s">
        <v>754</v>
      </c>
      <c r="I54" s="361"/>
      <c r="J54" s="360" t="s">
        <v>754</v>
      </c>
      <c r="K54" s="361"/>
      <c r="L54" s="533" t="s">
        <v>566</v>
      </c>
      <c r="M54" s="338" t="s">
        <v>300</v>
      </c>
      <c r="N54" s="339"/>
      <c r="O54" s="15">
        <v>16</v>
      </c>
      <c r="P54" s="17">
        <v>2568</v>
      </c>
    </row>
    <row r="55" spans="1:16" ht="24.6" customHeight="1" x14ac:dyDescent="0.4">
      <c r="A55" s="538"/>
      <c r="B55" s="366"/>
      <c r="C55" s="14"/>
      <c r="D55" s="345"/>
      <c r="E55" s="14"/>
      <c r="F55" s="349"/>
      <c r="G55" s="351"/>
      <c r="H55" s="23">
        <f>C54</f>
        <v>15375</v>
      </c>
      <c r="I55" s="21" t="s">
        <v>12</v>
      </c>
      <c r="J55" s="23">
        <f>C54</f>
        <v>15375</v>
      </c>
      <c r="K55" s="21" t="s">
        <v>12</v>
      </c>
      <c r="L55" s="534"/>
      <c r="M55" s="22" t="s">
        <v>14</v>
      </c>
      <c r="N55" s="22">
        <v>1</v>
      </c>
      <c r="O55" s="15" t="s">
        <v>741</v>
      </c>
      <c r="P55" s="17">
        <v>2567</v>
      </c>
    </row>
    <row r="56" spans="1:16" ht="24.6" customHeight="1" x14ac:dyDescent="0.4">
      <c r="A56" s="537" t="s">
        <v>543</v>
      </c>
      <c r="B56" s="365" t="s">
        <v>755</v>
      </c>
      <c r="C56" s="187">
        <v>12000</v>
      </c>
      <c r="D56" s="344" t="s">
        <v>12</v>
      </c>
      <c r="E56" s="187">
        <f>C56</f>
        <v>12000</v>
      </c>
      <c r="F56" s="348" t="s">
        <v>12</v>
      </c>
      <c r="G56" s="350" t="s">
        <v>13</v>
      </c>
      <c r="H56" s="360" t="s">
        <v>756</v>
      </c>
      <c r="I56" s="361"/>
      <c r="J56" s="360" t="s">
        <v>756</v>
      </c>
      <c r="K56" s="361"/>
      <c r="L56" s="533" t="s">
        <v>567</v>
      </c>
      <c r="M56" s="338" t="s">
        <v>300</v>
      </c>
      <c r="N56" s="339"/>
      <c r="O56" s="15">
        <v>19</v>
      </c>
      <c r="P56" s="17">
        <v>2568</v>
      </c>
    </row>
    <row r="57" spans="1:16" ht="24.6" customHeight="1" x14ac:dyDescent="0.4">
      <c r="A57" s="538"/>
      <c r="B57" s="366"/>
      <c r="C57" s="14"/>
      <c r="D57" s="345"/>
      <c r="E57" s="14"/>
      <c r="F57" s="349"/>
      <c r="G57" s="351"/>
      <c r="H57" s="23">
        <f>C56</f>
        <v>12000</v>
      </c>
      <c r="I57" s="21" t="s">
        <v>12</v>
      </c>
      <c r="J57" s="23">
        <f>C56</f>
        <v>12000</v>
      </c>
      <c r="K57" s="21" t="s">
        <v>12</v>
      </c>
      <c r="L57" s="534"/>
      <c r="M57" s="22" t="s">
        <v>14</v>
      </c>
      <c r="N57" s="22">
        <v>1</v>
      </c>
      <c r="O57" s="15" t="s">
        <v>64</v>
      </c>
      <c r="P57" s="17">
        <v>2568</v>
      </c>
    </row>
    <row r="58" spans="1:16" ht="24.6" customHeight="1" x14ac:dyDescent="0.4">
      <c r="A58" s="537" t="s">
        <v>306</v>
      </c>
      <c r="B58" s="365" t="s">
        <v>750</v>
      </c>
      <c r="C58" s="187">
        <v>14500</v>
      </c>
      <c r="D58" s="344" t="s">
        <v>12</v>
      </c>
      <c r="E58" s="187">
        <f>C58</f>
        <v>14500</v>
      </c>
      <c r="F58" s="348" t="s">
        <v>12</v>
      </c>
      <c r="G58" s="350" t="s">
        <v>13</v>
      </c>
      <c r="H58" s="360" t="s">
        <v>552</v>
      </c>
      <c r="I58" s="361"/>
      <c r="J58" s="360" t="s">
        <v>552</v>
      </c>
      <c r="K58" s="361"/>
      <c r="L58" s="533" t="s">
        <v>568</v>
      </c>
      <c r="M58" s="338" t="s">
        <v>300</v>
      </c>
      <c r="N58" s="339"/>
      <c r="O58" s="15">
        <v>25</v>
      </c>
      <c r="P58" s="17">
        <v>2568</v>
      </c>
    </row>
    <row r="59" spans="1:16" ht="24.6" customHeight="1" x14ac:dyDescent="0.4">
      <c r="A59" s="538"/>
      <c r="B59" s="366"/>
      <c r="C59" s="14"/>
      <c r="D59" s="345"/>
      <c r="E59" s="14"/>
      <c r="F59" s="349"/>
      <c r="G59" s="351"/>
      <c r="H59" s="23">
        <f>C58</f>
        <v>14500</v>
      </c>
      <c r="I59" s="21" t="s">
        <v>12</v>
      </c>
      <c r="J59" s="23">
        <f>C58</f>
        <v>14500</v>
      </c>
      <c r="K59" s="21" t="s">
        <v>12</v>
      </c>
      <c r="L59" s="534"/>
      <c r="M59" s="22" t="s">
        <v>14</v>
      </c>
      <c r="N59" s="22">
        <v>25</v>
      </c>
      <c r="O59" s="15" t="s">
        <v>85</v>
      </c>
      <c r="P59" s="17">
        <v>2568</v>
      </c>
    </row>
    <row r="60" spans="1:16" ht="24.6" customHeight="1" x14ac:dyDescent="0.4">
      <c r="A60" s="537" t="s">
        <v>641</v>
      </c>
      <c r="B60" s="365" t="s">
        <v>757</v>
      </c>
      <c r="C60" s="187">
        <v>15000</v>
      </c>
      <c r="D60" s="344" t="s">
        <v>12</v>
      </c>
      <c r="E60" s="187">
        <f>C60</f>
        <v>15000</v>
      </c>
      <c r="F60" s="348" t="s">
        <v>12</v>
      </c>
      <c r="G60" s="350" t="s">
        <v>13</v>
      </c>
      <c r="H60" s="360" t="s">
        <v>758</v>
      </c>
      <c r="I60" s="361"/>
      <c r="J60" s="360" t="s">
        <v>758</v>
      </c>
      <c r="K60" s="361"/>
      <c r="L60" s="533" t="s">
        <v>569</v>
      </c>
      <c r="M60" s="338" t="s">
        <v>30</v>
      </c>
      <c r="N60" s="339"/>
      <c r="O60" s="15">
        <v>18</v>
      </c>
      <c r="P60" s="17">
        <v>2568</v>
      </c>
    </row>
    <row r="61" spans="1:16" ht="40.5" customHeight="1" x14ac:dyDescent="0.4">
      <c r="A61" s="538"/>
      <c r="B61" s="366"/>
      <c r="C61" s="14"/>
      <c r="D61" s="345"/>
      <c r="E61" s="14"/>
      <c r="F61" s="349"/>
      <c r="G61" s="351"/>
      <c r="H61" s="23">
        <f>C60</f>
        <v>15000</v>
      </c>
      <c r="I61" s="21" t="s">
        <v>12</v>
      </c>
      <c r="J61" s="23">
        <f>C60</f>
        <v>15000</v>
      </c>
      <c r="K61" s="21" t="s">
        <v>12</v>
      </c>
      <c r="L61" s="534"/>
      <c r="M61" s="22" t="s">
        <v>14</v>
      </c>
      <c r="N61" s="22">
        <v>1</v>
      </c>
      <c r="O61" s="15" t="s">
        <v>76</v>
      </c>
      <c r="P61" s="17">
        <v>2568</v>
      </c>
    </row>
    <row r="62" spans="1:16" ht="24.6" customHeight="1" x14ac:dyDescent="0.4">
      <c r="A62" s="537" t="s">
        <v>233</v>
      </c>
      <c r="B62" s="365" t="s">
        <v>759</v>
      </c>
      <c r="C62" s="187">
        <v>24637.599999999999</v>
      </c>
      <c r="D62" s="344" t="s">
        <v>12</v>
      </c>
      <c r="E62" s="187">
        <f>C62</f>
        <v>24637.599999999999</v>
      </c>
      <c r="F62" s="348" t="s">
        <v>12</v>
      </c>
      <c r="G62" s="350" t="s">
        <v>13</v>
      </c>
      <c r="H62" s="360" t="s">
        <v>760</v>
      </c>
      <c r="I62" s="361"/>
      <c r="J62" s="360" t="s">
        <v>760</v>
      </c>
      <c r="K62" s="361"/>
      <c r="L62" s="533" t="s">
        <v>570</v>
      </c>
      <c r="M62" s="338" t="s">
        <v>300</v>
      </c>
      <c r="N62" s="339"/>
      <c r="O62" s="15">
        <v>17</v>
      </c>
      <c r="P62" s="17">
        <v>2568</v>
      </c>
    </row>
    <row r="63" spans="1:16" ht="24.6" customHeight="1" x14ac:dyDescent="0.4">
      <c r="A63" s="538"/>
      <c r="B63" s="366"/>
      <c r="C63" s="14"/>
      <c r="D63" s="345"/>
      <c r="E63" s="14"/>
      <c r="F63" s="349"/>
      <c r="G63" s="351"/>
      <c r="H63" s="23">
        <f>C62</f>
        <v>24637.599999999999</v>
      </c>
      <c r="I63" s="21" t="s">
        <v>12</v>
      </c>
      <c r="J63" s="23">
        <f>C62</f>
        <v>24637.599999999999</v>
      </c>
      <c r="K63" s="21" t="s">
        <v>12</v>
      </c>
      <c r="L63" s="534"/>
      <c r="M63" s="22" t="s">
        <v>14</v>
      </c>
      <c r="N63" s="22">
        <v>1</v>
      </c>
      <c r="O63" s="15" t="s">
        <v>741</v>
      </c>
      <c r="P63" s="17">
        <v>2567</v>
      </c>
    </row>
    <row r="64" spans="1:16" ht="24.6" customHeight="1" x14ac:dyDescent="0.4">
      <c r="A64" s="537" t="s">
        <v>642</v>
      </c>
      <c r="B64" s="365" t="s">
        <v>759</v>
      </c>
      <c r="C64" s="187">
        <v>15759</v>
      </c>
      <c r="D64" s="344" t="s">
        <v>12</v>
      </c>
      <c r="E64" s="187">
        <f>C64</f>
        <v>15759</v>
      </c>
      <c r="F64" s="348" t="s">
        <v>12</v>
      </c>
      <c r="G64" s="350" t="s">
        <v>13</v>
      </c>
      <c r="H64" s="360" t="s">
        <v>761</v>
      </c>
      <c r="I64" s="361"/>
      <c r="J64" s="360" t="s">
        <v>761</v>
      </c>
      <c r="K64" s="361"/>
      <c r="L64" s="533" t="s">
        <v>571</v>
      </c>
      <c r="M64" s="338" t="s">
        <v>300</v>
      </c>
      <c r="N64" s="339"/>
      <c r="O64" s="15">
        <v>18</v>
      </c>
      <c r="P64" s="17">
        <v>2568</v>
      </c>
    </row>
    <row r="65" spans="1:16" ht="24.6" customHeight="1" x14ac:dyDescent="0.4">
      <c r="A65" s="538"/>
      <c r="B65" s="366"/>
      <c r="C65" s="14"/>
      <c r="D65" s="345"/>
      <c r="E65" s="14"/>
      <c r="F65" s="349"/>
      <c r="G65" s="351"/>
      <c r="H65" s="23">
        <f>C64</f>
        <v>15759</v>
      </c>
      <c r="I65" s="21" t="s">
        <v>12</v>
      </c>
      <c r="J65" s="23">
        <f>C64</f>
        <v>15759</v>
      </c>
      <c r="K65" s="21" t="s">
        <v>12</v>
      </c>
      <c r="L65" s="534"/>
      <c r="M65" s="22" t="s">
        <v>14</v>
      </c>
      <c r="N65" s="22">
        <v>1</v>
      </c>
      <c r="O65" s="15" t="s">
        <v>741</v>
      </c>
      <c r="P65" s="17">
        <v>2567</v>
      </c>
    </row>
    <row r="66" spans="1:16" ht="24.6" customHeight="1" x14ac:dyDescent="0.4">
      <c r="A66" s="537" t="s">
        <v>548</v>
      </c>
      <c r="B66" s="365" t="s">
        <v>762</v>
      </c>
      <c r="C66" s="187">
        <v>15952</v>
      </c>
      <c r="D66" s="344" t="s">
        <v>12</v>
      </c>
      <c r="E66" s="187">
        <f>C66</f>
        <v>15952</v>
      </c>
      <c r="F66" s="348" t="s">
        <v>12</v>
      </c>
      <c r="G66" s="350" t="s">
        <v>13</v>
      </c>
      <c r="H66" s="360" t="s">
        <v>763</v>
      </c>
      <c r="I66" s="361"/>
      <c r="J66" s="360" t="s">
        <v>763</v>
      </c>
      <c r="K66" s="361"/>
      <c r="L66" s="533" t="s">
        <v>572</v>
      </c>
      <c r="M66" s="338" t="s">
        <v>300</v>
      </c>
      <c r="N66" s="339"/>
      <c r="O66" s="15">
        <v>429</v>
      </c>
      <c r="P66" s="17">
        <v>2568</v>
      </c>
    </row>
    <row r="67" spans="1:16" ht="24.6" customHeight="1" x14ac:dyDescent="0.4">
      <c r="A67" s="538"/>
      <c r="B67" s="366"/>
      <c r="C67" s="14"/>
      <c r="D67" s="345"/>
      <c r="E67" s="14"/>
      <c r="F67" s="349"/>
      <c r="G67" s="351"/>
      <c r="H67" s="23">
        <f>C66</f>
        <v>15952</v>
      </c>
      <c r="I67" s="21" t="s">
        <v>12</v>
      </c>
      <c r="J67" s="23">
        <f>C66</f>
        <v>15952</v>
      </c>
      <c r="K67" s="21" t="s">
        <v>12</v>
      </c>
      <c r="L67" s="534"/>
      <c r="M67" s="22" t="s">
        <v>14</v>
      </c>
      <c r="N67" s="22">
        <v>1</v>
      </c>
      <c r="O67" s="15" t="s">
        <v>741</v>
      </c>
      <c r="P67" s="17">
        <v>2567</v>
      </c>
    </row>
    <row r="68" spans="1:16" ht="24.6" customHeight="1" x14ac:dyDescent="0.4">
      <c r="A68" s="537" t="s">
        <v>876</v>
      </c>
      <c r="B68" s="365" t="s">
        <v>762</v>
      </c>
      <c r="C68" s="187">
        <v>14598</v>
      </c>
      <c r="D68" s="344" t="s">
        <v>12</v>
      </c>
      <c r="E68" s="187">
        <f>C68</f>
        <v>14598</v>
      </c>
      <c r="F68" s="348" t="s">
        <v>12</v>
      </c>
      <c r="G68" s="350" t="s">
        <v>13</v>
      </c>
      <c r="H68" s="360" t="s">
        <v>365</v>
      </c>
      <c r="I68" s="361"/>
      <c r="J68" s="360" t="s">
        <v>365</v>
      </c>
      <c r="K68" s="361"/>
      <c r="L68" s="533" t="s">
        <v>573</v>
      </c>
      <c r="M68" s="338" t="s">
        <v>300</v>
      </c>
      <c r="N68" s="339"/>
      <c r="O68" s="15">
        <v>430</v>
      </c>
      <c r="P68" s="17">
        <v>2568</v>
      </c>
    </row>
    <row r="69" spans="1:16" ht="24.6" customHeight="1" x14ac:dyDescent="0.4">
      <c r="A69" s="538"/>
      <c r="B69" s="366"/>
      <c r="C69" s="14"/>
      <c r="D69" s="345"/>
      <c r="E69" s="14"/>
      <c r="F69" s="349"/>
      <c r="G69" s="351"/>
      <c r="H69" s="23">
        <f>C68</f>
        <v>14598</v>
      </c>
      <c r="I69" s="21" t="s">
        <v>12</v>
      </c>
      <c r="J69" s="23">
        <f>C68</f>
        <v>14598</v>
      </c>
      <c r="K69" s="21" t="s">
        <v>12</v>
      </c>
      <c r="L69" s="534"/>
      <c r="M69" s="22" t="s">
        <v>14</v>
      </c>
      <c r="N69" s="22">
        <v>1</v>
      </c>
      <c r="O69" s="15" t="s">
        <v>741</v>
      </c>
      <c r="P69" s="17">
        <v>2567</v>
      </c>
    </row>
    <row r="70" spans="1:16" ht="24.6" customHeight="1" x14ac:dyDescent="0.4">
      <c r="A70" s="537" t="s">
        <v>877</v>
      </c>
      <c r="B70" s="365" t="s">
        <v>762</v>
      </c>
      <c r="C70" s="187">
        <v>14173</v>
      </c>
      <c r="D70" s="344" t="s">
        <v>12</v>
      </c>
      <c r="E70" s="187">
        <f>C70</f>
        <v>14173</v>
      </c>
      <c r="F70" s="348" t="s">
        <v>12</v>
      </c>
      <c r="G70" s="350" t="s">
        <v>13</v>
      </c>
      <c r="H70" s="360" t="s">
        <v>764</v>
      </c>
      <c r="I70" s="361"/>
      <c r="J70" s="360" t="s">
        <v>764</v>
      </c>
      <c r="K70" s="361"/>
      <c r="L70" s="533" t="s">
        <v>574</v>
      </c>
      <c r="M70" s="338" t="s">
        <v>300</v>
      </c>
      <c r="N70" s="339"/>
      <c r="O70" s="15">
        <v>431</v>
      </c>
      <c r="P70" s="17">
        <v>2568</v>
      </c>
    </row>
    <row r="71" spans="1:16" ht="24.6" customHeight="1" x14ac:dyDescent="0.4">
      <c r="A71" s="538"/>
      <c r="B71" s="366"/>
      <c r="C71" s="14"/>
      <c r="D71" s="345"/>
      <c r="E71" s="14"/>
      <c r="F71" s="349"/>
      <c r="G71" s="351"/>
      <c r="H71" s="23">
        <f>C70</f>
        <v>14173</v>
      </c>
      <c r="I71" s="21" t="s">
        <v>12</v>
      </c>
      <c r="J71" s="23">
        <f>C70</f>
        <v>14173</v>
      </c>
      <c r="K71" s="21" t="s">
        <v>12</v>
      </c>
      <c r="L71" s="534"/>
      <c r="M71" s="22" t="s">
        <v>14</v>
      </c>
      <c r="N71" s="22">
        <v>1</v>
      </c>
      <c r="O71" s="15" t="s">
        <v>741</v>
      </c>
      <c r="P71" s="17">
        <v>2567</v>
      </c>
    </row>
    <row r="72" spans="1:16" ht="24.6" customHeight="1" x14ac:dyDescent="0.4">
      <c r="A72" s="537" t="s">
        <v>878</v>
      </c>
      <c r="B72" s="365" t="s">
        <v>765</v>
      </c>
      <c r="C72" s="187">
        <v>13880</v>
      </c>
      <c r="D72" s="344" t="s">
        <v>12</v>
      </c>
      <c r="E72" s="187">
        <f>C72</f>
        <v>13880</v>
      </c>
      <c r="F72" s="348" t="s">
        <v>12</v>
      </c>
      <c r="G72" s="350" t="s">
        <v>13</v>
      </c>
      <c r="H72" s="360" t="s">
        <v>766</v>
      </c>
      <c r="I72" s="361"/>
      <c r="J72" s="360" t="s">
        <v>766</v>
      </c>
      <c r="K72" s="361"/>
      <c r="L72" s="533" t="s">
        <v>575</v>
      </c>
      <c r="M72" s="338" t="s">
        <v>300</v>
      </c>
      <c r="N72" s="339"/>
      <c r="O72" s="15">
        <v>432</v>
      </c>
      <c r="P72" s="17">
        <v>2568</v>
      </c>
    </row>
    <row r="73" spans="1:16" ht="24.6" customHeight="1" x14ac:dyDescent="0.4">
      <c r="A73" s="538"/>
      <c r="B73" s="366"/>
      <c r="C73" s="14"/>
      <c r="D73" s="345"/>
      <c r="E73" s="14"/>
      <c r="F73" s="349"/>
      <c r="G73" s="351"/>
      <c r="H73" s="23">
        <f>C72</f>
        <v>13880</v>
      </c>
      <c r="I73" s="21" t="s">
        <v>12</v>
      </c>
      <c r="J73" s="23">
        <f>C72</f>
        <v>13880</v>
      </c>
      <c r="K73" s="21" t="s">
        <v>12</v>
      </c>
      <c r="L73" s="534"/>
      <c r="M73" s="22" t="s">
        <v>14</v>
      </c>
      <c r="N73" s="22">
        <v>1</v>
      </c>
      <c r="O73" s="15" t="s">
        <v>741</v>
      </c>
      <c r="P73" s="17">
        <v>2567</v>
      </c>
    </row>
    <row r="74" spans="1:16" ht="24.6" customHeight="1" x14ac:dyDescent="0.4">
      <c r="A74" s="537" t="s">
        <v>879</v>
      </c>
      <c r="B74" s="365" t="s">
        <v>765</v>
      </c>
      <c r="C74" s="187">
        <v>13147</v>
      </c>
      <c r="D74" s="344" t="s">
        <v>12</v>
      </c>
      <c r="E74" s="187">
        <f>C74</f>
        <v>13147</v>
      </c>
      <c r="F74" s="348" t="s">
        <v>12</v>
      </c>
      <c r="G74" s="350" t="s">
        <v>13</v>
      </c>
      <c r="H74" s="360" t="s">
        <v>767</v>
      </c>
      <c r="I74" s="361"/>
      <c r="J74" s="360" t="s">
        <v>767</v>
      </c>
      <c r="K74" s="361"/>
      <c r="L74" s="533" t="s">
        <v>576</v>
      </c>
      <c r="M74" s="338" t="s">
        <v>300</v>
      </c>
      <c r="N74" s="339"/>
      <c r="O74" s="15">
        <v>433</v>
      </c>
      <c r="P74" s="17">
        <v>2568</v>
      </c>
    </row>
    <row r="75" spans="1:16" ht="24.6" customHeight="1" x14ac:dyDescent="0.4">
      <c r="A75" s="538"/>
      <c r="B75" s="366"/>
      <c r="C75" s="14"/>
      <c r="D75" s="345"/>
      <c r="E75" s="14"/>
      <c r="F75" s="349"/>
      <c r="G75" s="351"/>
      <c r="H75" s="23">
        <f>C74</f>
        <v>13147</v>
      </c>
      <c r="I75" s="21" t="s">
        <v>12</v>
      </c>
      <c r="J75" s="23">
        <f>C74</f>
        <v>13147</v>
      </c>
      <c r="K75" s="21" t="s">
        <v>12</v>
      </c>
      <c r="L75" s="534"/>
      <c r="M75" s="22" t="s">
        <v>14</v>
      </c>
      <c r="N75" s="22">
        <v>1</v>
      </c>
      <c r="O75" s="15" t="s">
        <v>741</v>
      </c>
      <c r="P75" s="17">
        <v>2567</v>
      </c>
    </row>
    <row r="76" spans="1:16" ht="24.6" customHeight="1" x14ac:dyDescent="0.4">
      <c r="A76" s="537" t="s">
        <v>880</v>
      </c>
      <c r="B76" s="365" t="s">
        <v>765</v>
      </c>
      <c r="C76" s="187">
        <v>11177</v>
      </c>
      <c r="D76" s="344" t="s">
        <v>12</v>
      </c>
      <c r="E76" s="187">
        <f>C76</f>
        <v>11177</v>
      </c>
      <c r="F76" s="348" t="s">
        <v>12</v>
      </c>
      <c r="G76" s="350" t="s">
        <v>13</v>
      </c>
      <c r="H76" s="360" t="s">
        <v>768</v>
      </c>
      <c r="I76" s="361"/>
      <c r="J76" s="360" t="s">
        <v>768</v>
      </c>
      <c r="K76" s="361"/>
      <c r="L76" s="533" t="s">
        <v>577</v>
      </c>
      <c r="M76" s="338" t="s">
        <v>300</v>
      </c>
      <c r="N76" s="339"/>
      <c r="O76" s="15">
        <v>434</v>
      </c>
      <c r="P76" s="17">
        <v>2568</v>
      </c>
    </row>
    <row r="77" spans="1:16" ht="24.6" customHeight="1" x14ac:dyDescent="0.4">
      <c r="A77" s="538"/>
      <c r="B77" s="366"/>
      <c r="C77" s="14"/>
      <c r="D77" s="345"/>
      <c r="E77" s="14"/>
      <c r="F77" s="349"/>
      <c r="G77" s="351"/>
      <c r="H77" s="23">
        <f>C76</f>
        <v>11177</v>
      </c>
      <c r="I77" s="21" t="s">
        <v>12</v>
      </c>
      <c r="J77" s="23">
        <f>C76</f>
        <v>11177</v>
      </c>
      <c r="K77" s="21" t="s">
        <v>12</v>
      </c>
      <c r="L77" s="534"/>
      <c r="M77" s="22" t="s">
        <v>14</v>
      </c>
      <c r="N77" s="22">
        <v>1</v>
      </c>
      <c r="O77" s="15" t="s">
        <v>741</v>
      </c>
      <c r="P77" s="17">
        <v>2567</v>
      </c>
    </row>
    <row r="78" spans="1:16" ht="24.6" customHeight="1" x14ac:dyDescent="0.4">
      <c r="A78" s="537" t="s">
        <v>881</v>
      </c>
      <c r="B78" s="365" t="s">
        <v>769</v>
      </c>
      <c r="C78" s="187">
        <v>14093</v>
      </c>
      <c r="D78" s="344" t="s">
        <v>12</v>
      </c>
      <c r="E78" s="187">
        <f>C78</f>
        <v>14093</v>
      </c>
      <c r="F78" s="348" t="s">
        <v>12</v>
      </c>
      <c r="G78" s="350" t="s">
        <v>13</v>
      </c>
      <c r="H78" s="360" t="s">
        <v>770</v>
      </c>
      <c r="I78" s="361"/>
      <c r="J78" s="360" t="s">
        <v>770</v>
      </c>
      <c r="K78" s="361"/>
      <c r="L78" s="533" t="s">
        <v>578</v>
      </c>
      <c r="M78" s="338" t="s">
        <v>300</v>
      </c>
      <c r="N78" s="339"/>
      <c r="O78" s="15">
        <v>435</v>
      </c>
      <c r="P78" s="17">
        <v>2568</v>
      </c>
    </row>
    <row r="79" spans="1:16" ht="24.6" customHeight="1" x14ac:dyDescent="0.4">
      <c r="A79" s="538"/>
      <c r="B79" s="366"/>
      <c r="C79" s="14"/>
      <c r="D79" s="345"/>
      <c r="E79" s="14"/>
      <c r="F79" s="349"/>
      <c r="G79" s="351"/>
      <c r="H79" s="23">
        <f>C78</f>
        <v>14093</v>
      </c>
      <c r="I79" s="21" t="s">
        <v>12</v>
      </c>
      <c r="J79" s="23">
        <f>C78</f>
        <v>14093</v>
      </c>
      <c r="K79" s="21" t="s">
        <v>12</v>
      </c>
      <c r="L79" s="534"/>
      <c r="M79" s="22" t="s">
        <v>14</v>
      </c>
      <c r="N79" s="22">
        <v>1</v>
      </c>
      <c r="O79" s="15" t="s">
        <v>741</v>
      </c>
      <c r="P79" s="17">
        <v>2567</v>
      </c>
    </row>
    <row r="80" spans="1:16" ht="24.6" customHeight="1" x14ac:dyDescent="0.4">
      <c r="A80" s="537" t="s">
        <v>882</v>
      </c>
      <c r="B80" s="365" t="s">
        <v>374</v>
      </c>
      <c r="C80" s="187">
        <v>13684</v>
      </c>
      <c r="D80" s="344" t="s">
        <v>12</v>
      </c>
      <c r="E80" s="187">
        <f>C80</f>
        <v>13684</v>
      </c>
      <c r="F80" s="348" t="s">
        <v>12</v>
      </c>
      <c r="G80" s="350" t="s">
        <v>13</v>
      </c>
      <c r="H80" s="360" t="s">
        <v>771</v>
      </c>
      <c r="I80" s="361"/>
      <c r="J80" s="360" t="s">
        <v>771</v>
      </c>
      <c r="K80" s="361"/>
      <c r="L80" s="533" t="s">
        <v>579</v>
      </c>
      <c r="M80" s="338" t="s">
        <v>300</v>
      </c>
      <c r="N80" s="339"/>
      <c r="O80" s="15">
        <v>436</v>
      </c>
      <c r="P80" s="17">
        <v>2568</v>
      </c>
    </row>
    <row r="81" spans="1:16" ht="24.6" customHeight="1" x14ac:dyDescent="0.4">
      <c r="A81" s="538"/>
      <c r="B81" s="366"/>
      <c r="C81" s="14"/>
      <c r="D81" s="345"/>
      <c r="E81" s="14"/>
      <c r="F81" s="349"/>
      <c r="G81" s="351"/>
      <c r="H81" s="23">
        <f>C80</f>
        <v>13684</v>
      </c>
      <c r="I81" s="21" t="s">
        <v>12</v>
      </c>
      <c r="J81" s="23">
        <f>C80</f>
        <v>13684</v>
      </c>
      <c r="K81" s="21" t="s">
        <v>12</v>
      </c>
      <c r="L81" s="534"/>
      <c r="M81" s="22" t="s">
        <v>14</v>
      </c>
      <c r="N81" s="22">
        <v>1</v>
      </c>
      <c r="O81" s="15" t="s">
        <v>741</v>
      </c>
      <c r="P81" s="17">
        <v>2567</v>
      </c>
    </row>
    <row r="82" spans="1:16" ht="24.6" customHeight="1" x14ac:dyDescent="0.4">
      <c r="A82" s="537" t="s">
        <v>883</v>
      </c>
      <c r="B82" s="365" t="s">
        <v>765</v>
      </c>
      <c r="C82" s="187">
        <v>13285</v>
      </c>
      <c r="D82" s="344" t="s">
        <v>12</v>
      </c>
      <c r="E82" s="187">
        <f>C82</f>
        <v>13285</v>
      </c>
      <c r="F82" s="348" t="s">
        <v>12</v>
      </c>
      <c r="G82" s="350" t="s">
        <v>13</v>
      </c>
      <c r="H82" s="360" t="s">
        <v>375</v>
      </c>
      <c r="I82" s="361"/>
      <c r="J82" s="360" t="s">
        <v>375</v>
      </c>
      <c r="K82" s="361"/>
      <c r="L82" s="533" t="s">
        <v>580</v>
      </c>
      <c r="M82" s="338" t="s">
        <v>300</v>
      </c>
      <c r="N82" s="339"/>
      <c r="O82" s="15">
        <v>437</v>
      </c>
      <c r="P82" s="17">
        <v>2568</v>
      </c>
    </row>
    <row r="83" spans="1:16" ht="24.6" customHeight="1" x14ac:dyDescent="0.4">
      <c r="A83" s="538"/>
      <c r="B83" s="366"/>
      <c r="C83" s="14"/>
      <c r="D83" s="345"/>
      <c r="E83" s="14"/>
      <c r="F83" s="349"/>
      <c r="G83" s="351"/>
      <c r="H83" s="23">
        <f>C82</f>
        <v>13285</v>
      </c>
      <c r="I83" s="21" t="s">
        <v>12</v>
      </c>
      <c r="J83" s="23">
        <f>C82</f>
        <v>13285</v>
      </c>
      <c r="K83" s="21" t="s">
        <v>12</v>
      </c>
      <c r="L83" s="534"/>
      <c r="M83" s="22" t="s">
        <v>14</v>
      </c>
      <c r="N83" s="22">
        <v>1</v>
      </c>
      <c r="O83" s="15" t="s">
        <v>741</v>
      </c>
      <c r="P83" s="17">
        <v>2567</v>
      </c>
    </row>
    <row r="84" spans="1:16" ht="24.6" customHeight="1" x14ac:dyDescent="0.4">
      <c r="A84" s="537" t="s">
        <v>884</v>
      </c>
      <c r="B84" s="365" t="s">
        <v>772</v>
      </c>
      <c r="C84" s="187">
        <v>15450</v>
      </c>
      <c r="D84" s="344" t="s">
        <v>12</v>
      </c>
      <c r="E84" s="187">
        <f>C84</f>
        <v>15450</v>
      </c>
      <c r="F84" s="348" t="s">
        <v>12</v>
      </c>
      <c r="G84" s="350" t="s">
        <v>13</v>
      </c>
      <c r="H84" s="360" t="s">
        <v>773</v>
      </c>
      <c r="I84" s="361"/>
      <c r="J84" s="360" t="s">
        <v>773</v>
      </c>
      <c r="K84" s="361"/>
      <c r="L84" s="533" t="s">
        <v>581</v>
      </c>
      <c r="M84" s="338" t="s">
        <v>300</v>
      </c>
      <c r="N84" s="339"/>
      <c r="O84" s="15">
        <v>438</v>
      </c>
      <c r="P84" s="17">
        <v>2568</v>
      </c>
    </row>
    <row r="85" spans="1:16" ht="24.6" customHeight="1" x14ac:dyDescent="0.4">
      <c r="A85" s="538"/>
      <c r="B85" s="366"/>
      <c r="C85" s="14"/>
      <c r="D85" s="345"/>
      <c r="E85" s="14"/>
      <c r="F85" s="349"/>
      <c r="G85" s="351"/>
      <c r="H85" s="23">
        <f>C84</f>
        <v>15450</v>
      </c>
      <c r="I85" s="21" t="s">
        <v>12</v>
      </c>
      <c r="J85" s="23">
        <f>C84</f>
        <v>15450</v>
      </c>
      <c r="K85" s="21" t="s">
        <v>12</v>
      </c>
      <c r="L85" s="534"/>
      <c r="M85" s="22" t="s">
        <v>14</v>
      </c>
      <c r="N85" s="22">
        <v>1</v>
      </c>
      <c r="O85" s="15" t="s">
        <v>741</v>
      </c>
      <c r="P85" s="17">
        <v>2567</v>
      </c>
    </row>
    <row r="86" spans="1:16" ht="24.6" customHeight="1" x14ac:dyDescent="0.4">
      <c r="A86" s="537" t="s">
        <v>885</v>
      </c>
      <c r="B86" s="365" t="s">
        <v>774</v>
      </c>
      <c r="C86" s="187">
        <v>16391</v>
      </c>
      <c r="D86" s="344" t="s">
        <v>12</v>
      </c>
      <c r="E86" s="187">
        <f>C86</f>
        <v>16391</v>
      </c>
      <c r="F86" s="348" t="s">
        <v>12</v>
      </c>
      <c r="G86" s="350" t="s">
        <v>13</v>
      </c>
      <c r="H86" s="360" t="s">
        <v>775</v>
      </c>
      <c r="I86" s="361"/>
      <c r="J86" s="360" t="s">
        <v>775</v>
      </c>
      <c r="K86" s="361"/>
      <c r="L86" s="533" t="s">
        <v>582</v>
      </c>
      <c r="M86" s="338" t="s">
        <v>300</v>
      </c>
      <c r="N86" s="339"/>
      <c r="O86" s="15">
        <v>439</v>
      </c>
      <c r="P86" s="17">
        <v>2568</v>
      </c>
    </row>
    <row r="87" spans="1:16" ht="24.6" customHeight="1" x14ac:dyDescent="0.4">
      <c r="A87" s="538"/>
      <c r="B87" s="366"/>
      <c r="C87" s="14"/>
      <c r="D87" s="345"/>
      <c r="E87" s="14"/>
      <c r="F87" s="349"/>
      <c r="G87" s="351"/>
      <c r="H87" s="23">
        <f>C86</f>
        <v>16391</v>
      </c>
      <c r="I87" s="21" t="s">
        <v>12</v>
      </c>
      <c r="J87" s="23">
        <f>C86</f>
        <v>16391</v>
      </c>
      <c r="K87" s="21" t="s">
        <v>12</v>
      </c>
      <c r="L87" s="534"/>
      <c r="M87" s="22" t="s">
        <v>14</v>
      </c>
      <c r="N87" s="22">
        <v>1</v>
      </c>
      <c r="O87" s="15" t="s">
        <v>741</v>
      </c>
      <c r="P87" s="17">
        <v>2567</v>
      </c>
    </row>
    <row r="88" spans="1:16" ht="24.6" customHeight="1" x14ac:dyDescent="0.4">
      <c r="A88" s="537" t="s">
        <v>886</v>
      </c>
      <c r="B88" s="365" t="s">
        <v>774</v>
      </c>
      <c r="C88" s="187">
        <v>4068</v>
      </c>
      <c r="D88" s="344" t="s">
        <v>12</v>
      </c>
      <c r="E88" s="187">
        <f>C88</f>
        <v>4068</v>
      </c>
      <c r="F88" s="348" t="s">
        <v>12</v>
      </c>
      <c r="G88" s="350" t="s">
        <v>13</v>
      </c>
      <c r="H88" s="360" t="s">
        <v>378</v>
      </c>
      <c r="I88" s="361"/>
      <c r="J88" s="360" t="s">
        <v>378</v>
      </c>
      <c r="K88" s="361"/>
      <c r="L88" s="533" t="s">
        <v>583</v>
      </c>
      <c r="M88" s="338" t="s">
        <v>300</v>
      </c>
      <c r="N88" s="339"/>
      <c r="O88" s="15">
        <v>440</v>
      </c>
      <c r="P88" s="17">
        <v>2568</v>
      </c>
    </row>
    <row r="89" spans="1:16" ht="24.6" customHeight="1" x14ac:dyDescent="0.4">
      <c r="A89" s="538"/>
      <c r="B89" s="366"/>
      <c r="C89" s="14"/>
      <c r="D89" s="345"/>
      <c r="E89" s="14"/>
      <c r="F89" s="349"/>
      <c r="G89" s="351"/>
      <c r="H89" s="23">
        <f>C88</f>
        <v>4068</v>
      </c>
      <c r="I89" s="21" t="s">
        <v>12</v>
      </c>
      <c r="J89" s="23">
        <f>C88</f>
        <v>4068</v>
      </c>
      <c r="K89" s="21" t="s">
        <v>12</v>
      </c>
      <c r="L89" s="534"/>
      <c r="M89" s="22" t="s">
        <v>14</v>
      </c>
      <c r="N89" s="22">
        <v>1</v>
      </c>
      <c r="O89" s="15" t="s">
        <v>741</v>
      </c>
      <c r="P89" s="17">
        <v>2567</v>
      </c>
    </row>
    <row r="90" spans="1:16" ht="24.6" customHeight="1" x14ac:dyDescent="0.4">
      <c r="A90" s="537" t="s">
        <v>887</v>
      </c>
      <c r="B90" s="365" t="s">
        <v>774</v>
      </c>
      <c r="C90" s="187">
        <v>14935</v>
      </c>
      <c r="D90" s="344" t="s">
        <v>12</v>
      </c>
      <c r="E90" s="187">
        <f>C90</f>
        <v>14935</v>
      </c>
      <c r="F90" s="348" t="s">
        <v>12</v>
      </c>
      <c r="G90" s="350" t="s">
        <v>13</v>
      </c>
      <c r="H90" s="360" t="s">
        <v>379</v>
      </c>
      <c r="I90" s="361"/>
      <c r="J90" s="360" t="s">
        <v>379</v>
      </c>
      <c r="K90" s="361"/>
      <c r="L90" s="533" t="s">
        <v>584</v>
      </c>
      <c r="M90" s="338" t="s">
        <v>300</v>
      </c>
      <c r="N90" s="339"/>
      <c r="O90" s="15">
        <v>441</v>
      </c>
      <c r="P90" s="17">
        <v>2568</v>
      </c>
    </row>
    <row r="91" spans="1:16" ht="24.6" customHeight="1" x14ac:dyDescent="0.4">
      <c r="A91" s="538"/>
      <c r="B91" s="366"/>
      <c r="C91" s="14"/>
      <c r="D91" s="345"/>
      <c r="E91" s="14"/>
      <c r="F91" s="349"/>
      <c r="G91" s="351"/>
      <c r="H91" s="23">
        <f>C90</f>
        <v>14935</v>
      </c>
      <c r="I91" s="21" t="s">
        <v>12</v>
      </c>
      <c r="J91" s="23">
        <f>C90</f>
        <v>14935</v>
      </c>
      <c r="K91" s="21" t="s">
        <v>12</v>
      </c>
      <c r="L91" s="534"/>
      <c r="M91" s="22" t="s">
        <v>14</v>
      </c>
      <c r="N91" s="22">
        <v>1</v>
      </c>
      <c r="O91" s="15" t="s">
        <v>741</v>
      </c>
      <c r="P91" s="17">
        <v>2567</v>
      </c>
    </row>
    <row r="92" spans="1:16" ht="24.6" customHeight="1" x14ac:dyDescent="0.4">
      <c r="A92" s="537" t="s">
        <v>888</v>
      </c>
      <c r="B92" s="365" t="s">
        <v>774</v>
      </c>
      <c r="C92" s="187">
        <v>15914</v>
      </c>
      <c r="D92" s="344" t="s">
        <v>12</v>
      </c>
      <c r="E92" s="187">
        <f>C92</f>
        <v>15914</v>
      </c>
      <c r="F92" s="348" t="s">
        <v>12</v>
      </c>
      <c r="G92" s="350" t="s">
        <v>13</v>
      </c>
      <c r="H92" s="360" t="s">
        <v>776</v>
      </c>
      <c r="I92" s="361"/>
      <c r="J92" s="360" t="s">
        <v>776</v>
      </c>
      <c r="K92" s="361"/>
      <c r="L92" s="533" t="s">
        <v>585</v>
      </c>
      <c r="M92" s="338" t="s">
        <v>300</v>
      </c>
      <c r="N92" s="339"/>
      <c r="O92" s="15">
        <v>442</v>
      </c>
      <c r="P92" s="17">
        <v>2568</v>
      </c>
    </row>
    <row r="93" spans="1:16" ht="24.6" customHeight="1" x14ac:dyDescent="0.4">
      <c r="A93" s="538"/>
      <c r="B93" s="366"/>
      <c r="C93" s="14"/>
      <c r="D93" s="345"/>
      <c r="E93" s="14"/>
      <c r="F93" s="349"/>
      <c r="G93" s="351"/>
      <c r="H93" s="23">
        <f>C92</f>
        <v>15914</v>
      </c>
      <c r="I93" s="21" t="s">
        <v>12</v>
      </c>
      <c r="J93" s="23">
        <f>C92</f>
        <v>15914</v>
      </c>
      <c r="K93" s="21" t="s">
        <v>12</v>
      </c>
      <c r="L93" s="534"/>
      <c r="M93" s="22" t="s">
        <v>14</v>
      </c>
      <c r="N93" s="22">
        <v>1</v>
      </c>
      <c r="O93" s="15" t="s">
        <v>741</v>
      </c>
      <c r="P93" s="17">
        <v>2567</v>
      </c>
    </row>
    <row r="94" spans="1:16" ht="24.6" customHeight="1" x14ac:dyDescent="0.4">
      <c r="A94" s="537" t="s">
        <v>889</v>
      </c>
      <c r="B94" s="365" t="s">
        <v>774</v>
      </c>
      <c r="C94" s="187">
        <v>15914</v>
      </c>
      <c r="D94" s="344" t="s">
        <v>12</v>
      </c>
      <c r="E94" s="187">
        <f>C94</f>
        <v>15914</v>
      </c>
      <c r="F94" s="348" t="s">
        <v>12</v>
      </c>
      <c r="G94" s="350" t="s">
        <v>13</v>
      </c>
      <c r="H94" s="360" t="s">
        <v>381</v>
      </c>
      <c r="I94" s="361"/>
      <c r="J94" s="360" t="s">
        <v>381</v>
      </c>
      <c r="K94" s="361"/>
      <c r="L94" s="533" t="s">
        <v>586</v>
      </c>
      <c r="M94" s="338" t="s">
        <v>300</v>
      </c>
      <c r="N94" s="339"/>
      <c r="O94" s="15">
        <v>443</v>
      </c>
      <c r="P94" s="17">
        <v>2568</v>
      </c>
    </row>
    <row r="95" spans="1:16" ht="24.6" customHeight="1" x14ac:dyDescent="0.4">
      <c r="A95" s="538"/>
      <c r="B95" s="366"/>
      <c r="C95" s="14"/>
      <c r="D95" s="345"/>
      <c r="E95" s="14"/>
      <c r="F95" s="349"/>
      <c r="G95" s="351"/>
      <c r="H95" s="23">
        <f>C94</f>
        <v>15914</v>
      </c>
      <c r="I95" s="21" t="s">
        <v>12</v>
      </c>
      <c r="J95" s="23">
        <f>C94</f>
        <v>15914</v>
      </c>
      <c r="K95" s="21" t="s">
        <v>12</v>
      </c>
      <c r="L95" s="534"/>
      <c r="M95" s="22" t="s">
        <v>14</v>
      </c>
      <c r="N95" s="22">
        <v>1</v>
      </c>
      <c r="O95" s="15" t="s">
        <v>741</v>
      </c>
      <c r="P95" s="17">
        <v>2567</v>
      </c>
    </row>
    <row r="96" spans="1:16" ht="24.6" customHeight="1" x14ac:dyDescent="0.4">
      <c r="A96" s="537" t="s">
        <v>890</v>
      </c>
      <c r="B96" s="365" t="s">
        <v>774</v>
      </c>
      <c r="C96" s="187">
        <v>15836</v>
      </c>
      <c r="D96" s="344" t="s">
        <v>12</v>
      </c>
      <c r="E96" s="187">
        <f>C96</f>
        <v>15836</v>
      </c>
      <c r="F96" s="348" t="s">
        <v>12</v>
      </c>
      <c r="G96" s="350" t="s">
        <v>13</v>
      </c>
      <c r="H96" s="360" t="s">
        <v>382</v>
      </c>
      <c r="I96" s="361"/>
      <c r="J96" s="360" t="s">
        <v>382</v>
      </c>
      <c r="K96" s="361"/>
      <c r="L96" s="533" t="s">
        <v>587</v>
      </c>
      <c r="M96" s="338" t="s">
        <v>300</v>
      </c>
      <c r="N96" s="339"/>
      <c r="O96" s="15">
        <v>444</v>
      </c>
      <c r="P96" s="17">
        <v>2568</v>
      </c>
    </row>
    <row r="97" spans="1:16" ht="24.6" customHeight="1" x14ac:dyDescent="0.4">
      <c r="A97" s="538"/>
      <c r="B97" s="366"/>
      <c r="C97" s="14"/>
      <c r="D97" s="345"/>
      <c r="E97" s="14"/>
      <c r="F97" s="349"/>
      <c r="G97" s="351"/>
      <c r="H97" s="23">
        <f>C96</f>
        <v>15836</v>
      </c>
      <c r="I97" s="21" t="s">
        <v>12</v>
      </c>
      <c r="J97" s="23">
        <f>C96</f>
        <v>15836</v>
      </c>
      <c r="K97" s="21" t="s">
        <v>12</v>
      </c>
      <c r="L97" s="534"/>
      <c r="M97" s="22" t="s">
        <v>14</v>
      </c>
      <c r="N97" s="22">
        <v>1</v>
      </c>
      <c r="O97" s="15" t="s">
        <v>741</v>
      </c>
      <c r="P97" s="17">
        <v>2567</v>
      </c>
    </row>
    <row r="98" spans="1:16" ht="24.6" customHeight="1" x14ac:dyDescent="0.4">
      <c r="A98" s="537" t="s">
        <v>891</v>
      </c>
      <c r="B98" s="365" t="s">
        <v>774</v>
      </c>
      <c r="C98" s="187">
        <v>15000</v>
      </c>
      <c r="D98" s="344" t="s">
        <v>12</v>
      </c>
      <c r="E98" s="187">
        <f>C98</f>
        <v>15000</v>
      </c>
      <c r="F98" s="348" t="s">
        <v>12</v>
      </c>
      <c r="G98" s="350" t="s">
        <v>13</v>
      </c>
      <c r="H98" s="360" t="s">
        <v>385</v>
      </c>
      <c r="I98" s="361"/>
      <c r="J98" s="360" t="s">
        <v>385</v>
      </c>
      <c r="K98" s="361"/>
      <c r="L98" s="533" t="s">
        <v>588</v>
      </c>
      <c r="M98" s="338" t="s">
        <v>300</v>
      </c>
      <c r="N98" s="339"/>
      <c r="O98" s="15">
        <v>447</v>
      </c>
      <c r="P98" s="17">
        <v>2568</v>
      </c>
    </row>
    <row r="99" spans="1:16" ht="24.6" customHeight="1" x14ac:dyDescent="0.4">
      <c r="A99" s="538"/>
      <c r="B99" s="366"/>
      <c r="C99" s="14"/>
      <c r="D99" s="345"/>
      <c r="E99" s="14"/>
      <c r="F99" s="349"/>
      <c r="G99" s="351"/>
      <c r="H99" s="23">
        <f>C98</f>
        <v>15000</v>
      </c>
      <c r="I99" s="21" t="s">
        <v>12</v>
      </c>
      <c r="J99" s="23">
        <f>C98</f>
        <v>15000</v>
      </c>
      <c r="K99" s="21" t="s">
        <v>12</v>
      </c>
      <c r="L99" s="534"/>
      <c r="M99" s="22" t="s">
        <v>14</v>
      </c>
      <c r="N99" s="22">
        <v>1</v>
      </c>
      <c r="O99" s="15" t="s">
        <v>741</v>
      </c>
      <c r="P99" s="17">
        <v>2567</v>
      </c>
    </row>
    <row r="100" spans="1:16" ht="24.6" customHeight="1" x14ac:dyDescent="0.4">
      <c r="A100" s="537" t="s">
        <v>892</v>
      </c>
      <c r="B100" s="365" t="s">
        <v>774</v>
      </c>
      <c r="C100" s="187">
        <v>15450</v>
      </c>
      <c r="D100" s="344" t="s">
        <v>12</v>
      </c>
      <c r="E100" s="187">
        <f>C100</f>
        <v>15450</v>
      </c>
      <c r="F100" s="348" t="s">
        <v>12</v>
      </c>
      <c r="G100" s="350" t="s">
        <v>13</v>
      </c>
      <c r="H100" s="360" t="s">
        <v>386</v>
      </c>
      <c r="I100" s="361"/>
      <c r="J100" s="360" t="s">
        <v>386</v>
      </c>
      <c r="K100" s="361"/>
      <c r="L100" s="533" t="s">
        <v>589</v>
      </c>
      <c r="M100" s="338" t="s">
        <v>300</v>
      </c>
      <c r="N100" s="339"/>
      <c r="O100" s="15">
        <v>448</v>
      </c>
      <c r="P100" s="17">
        <v>2568</v>
      </c>
    </row>
    <row r="101" spans="1:16" ht="24.6" customHeight="1" x14ac:dyDescent="0.4">
      <c r="A101" s="538"/>
      <c r="B101" s="366"/>
      <c r="C101" s="14"/>
      <c r="D101" s="345"/>
      <c r="E101" s="14"/>
      <c r="F101" s="349"/>
      <c r="G101" s="351"/>
      <c r="H101" s="23">
        <f>C100</f>
        <v>15450</v>
      </c>
      <c r="I101" s="21" t="s">
        <v>12</v>
      </c>
      <c r="J101" s="23">
        <f>C100</f>
        <v>15450</v>
      </c>
      <c r="K101" s="21" t="s">
        <v>12</v>
      </c>
      <c r="L101" s="534"/>
      <c r="M101" s="22" t="s">
        <v>14</v>
      </c>
      <c r="N101" s="22">
        <v>1</v>
      </c>
      <c r="O101" s="15" t="s">
        <v>741</v>
      </c>
      <c r="P101" s="17">
        <v>2567</v>
      </c>
    </row>
    <row r="102" spans="1:16" ht="24.6" customHeight="1" x14ac:dyDescent="0.4">
      <c r="A102" s="537" t="s">
        <v>140</v>
      </c>
      <c r="B102" s="365" t="s">
        <v>774</v>
      </c>
      <c r="C102" s="187">
        <v>15000</v>
      </c>
      <c r="D102" s="344" t="s">
        <v>12</v>
      </c>
      <c r="E102" s="187">
        <f>C102</f>
        <v>15000</v>
      </c>
      <c r="F102" s="348" t="s">
        <v>12</v>
      </c>
      <c r="G102" s="350" t="s">
        <v>13</v>
      </c>
      <c r="H102" s="360" t="s">
        <v>777</v>
      </c>
      <c r="I102" s="361"/>
      <c r="J102" s="360" t="s">
        <v>777</v>
      </c>
      <c r="K102" s="361"/>
      <c r="L102" s="533" t="s">
        <v>590</v>
      </c>
      <c r="M102" s="338" t="s">
        <v>300</v>
      </c>
      <c r="N102" s="339"/>
      <c r="O102" s="15">
        <v>613</v>
      </c>
      <c r="P102" s="17">
        <v>2568</v>
      </c>
    </row>
    <row r="103" spans="1:16" ht="24.6" customHeight="1" x14ac:dyDescent="0.4">
      <c r="A103" s="538"/>
      <c r="B103" s="366"/>
      <c r="C103" s="14"/>
      <c r="D103" s="345"/>
      <c r="E103" s="14"/>
      <c r="F103" s="349"/>
      <c r="G103" s="351"/>
      <c r="H103" s="23">
        <f>C102</f>
        <v>15000</v>
      </c>
      <c r="I103" s="21" t="s">
        <v>12</v>
      </c>
      <c r="J103" s="23">
        <f>C102</f>
        <v>15000</v>
      </c>
      <c r="K103" s="21" t="s">
        <v>12</v>
      </c>
      <c r="L103" s="534"/>
      <c r="M103" s="22" t="s">
        <v>14</v>
      </c>
      <c r="N103" s="22">
        <v>1</v>
      </c>
      <c r="O103" s="15" t="s">
        <v>741</v>
      </c>
      <c r="P103" s="17">
        <v>2567</v>
      </c>
    </row>
    <row r="104" spans="1:16" ht="24.6" customHeight="1" x14ac:dyDescent="0.4">
      <c r="A104" s="537" t="s">
        <v>893</v>
      </c>
      <c r="B104" s="365" t="s">
        <v>774</v>
      </c>
      <c r="C104" s="187">
        <v>14500</v>
      </c>
      <c r="D104" s="344" t="s">
        <v>12</v>
      </c>
      <c r="E104" s="187">
        <f>C104</f>
        <v>14500</v>
      </c>
      <c r="F104" s="348" t="s">
        <v>12</v>
      </c>
      <c r="G104" s="350" t="s">
        <v>13</v>
      </c>
      <c r="H104" s="360" t="s">
        <v>562</v>
      </c>
      <c r="I104" s="361"/>
      <c r="J104" s="360" t="s">
        <v>562</v>
      </c>
      <c r="K104" s="361"/>
      <c r="L104" s="533" t="s">
        <v>591</v>
      </c>
      <c r="M104" s="338" t="s">
        <v>300</v>
      </c>
      <c r="N104" s="339"/>
      <c r="O104" s="15">
        <v>658</v>
      </c>
      <c r="P104" s="17">
        <v>2568</v>
      </c>
    </row>
    <row r="105" spans="1:16" ht="24.6" customHeight="1" x14ac:dyDescent="0.4">
      <c r="A105" s="538"/>
      <c r="B105" s="366"/>
      <c r="C105" s="14"/>
      <c r="D105" s="345"/>
      <c r="E105" s="14"/>
      <c r="F105" s="349"/>
      <c r="G105" s="351"/>
      <c r="H105" s="23">
        <f>C104</f>
        <v>14500</v>
      </c>
      <c r="I105" s="21" t="s">
        <v>12</v>
      </c>
      <c r="J105" s="23">
        <f>C105</f>
        <v>0</v>
      </c>
      <c r="K105" s="21" t="s">
        <v>12</v>
      </c>
      <c r="L105" s="534"/>
      <c r="M105" s="22" t="s">
        <v>14</v>
      </c>
      <c r="N105" s="22">
        <v>1</v>
      </c>
      <c r="O105" s="15" t="s">
        <v>741</v>
      </c>
      <c r="P105" s="17">
        <v>2567</v>
      </c>
    </row>
    <row r="106" spans="1:16" ht="24.6" customHeight="1" x14ac:dyDescent="0.4">
      <c r="A106" s="537" t="s">
        <v>146</v>
      </c>
      <c r="B106" s="365" t="s">
        <v>774</v>
      </c>
      <c r="C106" s="187">
        <v>18000</v>
      </c>
      <c r="D106" s="344" t="s">
        <v>12</v>
      </c>
      <c r="E106" s="187">
        <f>C106</f>
        <v>18000</v>
      </c>
      <c r="F106" s="348" t="s">
        <v>12</v>
      </c>
      <c r="G106" s="350" t="s">
        <v>13</v>
      </c>
      <c r="H106" s="360" t="s">
        <v>778</v>
      </c>
      <c r="I106" s="361"/>
      <c r="J106" s="360" t="s">
        <v>778</v>
      </c>
      <c r="K106" s="361"/>
      <c r="L106" s="533" t="s">
        <v>592</v>
      </c>
      <c r="M106" s="338" t="s">
        <v>300</v>
      </c>
      <c r="N106" s="339"/>
      <c r="O106" s="15">
        <v>449</v>
      </c>
      <c r="P106" s="17">
        <v>2568</v>
      </c>
    </row>
    <row r="107" spans="1:16" ht="24.6" customHeight="1" x14ac:dyDescent="0.4">
      <c r="A107" s="538"/>
      <c r="B107" s="366"/>
      <c r="C107" s="14" t="s">
        <v>390</v>
      </c>
      <c r="D107" s="345"/>
      <c r="E107" s="14"/>
      <c r="F107" s="349"/>
      <c r="G107" s="351"/>
      <c r="H107" s="23">
        <f>C106</f>
        <v>18000</v>
      </c>
      <c r="I107" s="21" t="s">
        <v>12</v>
      </c>
      <c r="J107" s="23">
        <f>C106</f>
        <v>18000</v>
      </c>
      <c r="K107" s="21" t="s">
        <v>12</v>
      </c>
      <c r="L107" s="534"/>
      <c r="M107" s="22" t="s">
        <v>14</v>
      </c>
      <c r="N107" s="22">
        <v>1</v>
      </c>
      <c r="O107" s="15" t="s">
        <v>741</v>
      </c>
      <c r="P107" s="17">
        <v>2567</v>
      </c>
    </row>
    <row r="108" spans="1:16" ht="34.5" customHeight="1" x14ac:dyDescent="0.4">
      <c r="C108" s="233">
        <f>SUM(C8,C10,C12,C14,C16,C18,C20,C22,C24,C26,C28,C30,C32,C34,C36,C38,C40,C42,C44,C46,C48,C50,C52,C54,C56,C58,C60,C62,C64,C66,C68,C70,C72,C74,C76,C78,C80,C82,C84,C86,C88,C90,C92,C94,C96,C98,C100,C102,C104,C106)</f>
        <v>1624250.4900000002</v>
      </c>
      <c r="D108" s="233"/>
      <c r="E108" s="233">
        <f>SUM(E8,E10,E12,E14,E16,E18,E20,E22,E24,E26,E28,E30,E32,E34,E36,E38,E40,E42,E44,E46,E48,E50,E52,E54,E56,E58,E60,E62,E64,E66,E68,E70,E72,E74,E76,E78,E80,E82,E84,E86,E88,E90,E92,E94,E96,E98,E100,E102,E104,E106)</f>
        <v>1598895.81</v>
      </c>
      <c r="G108" s="225"/>
    </row>
  </sheetData>
  <mergeCells count="437">
    <mergeCell ref="H104:I104"/>
    <mergeCell ref="J104:K104"/>
    <mergeCell ref="L104:L105"/>
    <mergeCell ref="M104:N104"/>
    <mergeCell ref="A106:A107"/>
    <mergeCell ref="B106:B107"/>
    <mergeCell ref="D106:D107"/>
    <mergeCell ref="F106:F107"/>
    <mergeCell ref="G106:G107"/>
    <mergeCell ref="H106:I106"/>
    <mergeCell ref="J106:K106"/>
    <mergeCell ref="L106:L107"/>
    <mergeCell ref="M106:N106"/>
    <mergeCell ref="A104:A105"/>
    <mergeCell ref="B104:B105"/>
    <mergeCell ref="D104:D105"/>
    <mergeCell ref="F104:F105"/>
    <mergeCell ref="G104:G105"/>
    <mergeCell ref="H100:I100"/>
    <mergeCell ref="J100:K100"/>
    <mergeCell ref="L100:L101"/>
    <mergeCell ref="M100:N100"/>
    <mergeCell ref="A102:A103"/>
    <mergeCell ref="B102:B103"/>
    <mergeCell ref="D102:D103"/>
    <mergeCell ref="F102:F103"/>
    <mergeCell ref="G102:G103"/>
    <mergeCell ref="H102:I102"/>
    <mergeCell ref="J102:K102"/>
    <mergeCell ref="L102:L103"/>
    <mergeCell ref="M102:N102"/>
    <mergeCell ref="A100:A101"/>
    <mergeCell ref="B100:B101"/>
    <mergeCell ref="D100:D101"/>
    <mergeCell ref="F100:F101"/>
    <mergeCell ref="G100:G101"/>
    <mergeCell ref="H96:I96"/>
    <mergeCell ref="J96:K96"/>
    <mergeCell ref="L96:L97"/>
    <mergeCell ref="M96:N96"/>
    <mergeCell ref="A98:A99"/>
    <mergeCell ref="B98:B99"/>
    <mergeCell ref="D98:D99"/>
    <mergeCell ref="F98:F99"/>
    <mergeCell ref="G98:G99"/>
    <mergeCell ref="H98:I98"/>
    <mergeCell ref="J98:K98"/>
    <mergeCell ref="L98:L99"/>
    <mergeCell ref="M98:N98"/>
    <mergeCell ref="A96:A97"/>
    <mergeCell ref="B96:B97"/>
    <mergeCell ref="D96:D97"/>
    <mergeCell ref="F96:F97"/>
    <mergeCell ref="G96:G97"/>
    <mergeCell ref="H92:I92"/>
    <mergeCell ref="J92:K92"/>
    <mergeCell ref="L92:L93"/>
    <mergeCell ref="M92:N92"/>
    <mergeCell ref="A94:A95"/>
    <mergeCell ref="B94:B95"/>
    <mergeCell ref="D94:D95"/>
    <mergeCell ref="F94:F95"/>
    <mergeCell ref="G94:G95"/>
    <mergeCell ref="H94:I94"/>
    <mergeCell ref="J94:K94"/>
    <mergeCell ref="L94:L95"/>
    <mergeCell ref="M94:N94"/>
    <mergeCell ref="A92:A93"/>
    <mergeCell ref="B92:B93"/>
    <mergeCell ref="D92:D93"/>
    <mergeCell ref="F92:F93"/>
    <mergeCell ref="G92:G93"/>
    <mergeCell ref="H88:I88"/>
    <mergeCell ref="J88:K88"/>
    <mergeCell ref="L88:L89"/>
    <mergeCell ref="M88:N88"/>
    <mergeCell ref="A90:A91"/>
    <mergeCell ref="B90:B91"/>
    <mergeCell ref="D90:D91"/>
    <mergeCell ref="F90:F91"/>
    <mergeCell ref="G90:G91"/>
    <mergeCell ref="H90:I90"/>
    <mergeCell ref="J90:K90"/>
    <mergeCell ref="L90:L91"/>
    <mergeCell ref="M90:N90"/>
    <mergeCell ref="A88:A89"/>
    <mergeCell ref="B88:B89"/>
    <mergeCell ref="D88:D89"/>
    <mergeCell ref="F88:F89"/>
    <mergeCell ref="G88:G89"/>
    <mergeCell ref="H84:I84"/>
    <mergeCell ref="J84:K84"/>
    <mergeCell ref="L84:L85"/>
    <mergeCell ref="M84:N84"/>
    <mergeCell ref="A86:A87"/>
    <mergeCell ref="B86:B87"/>
    <mergeCell ref="D86:D87"/>
    <mergeCell ref="F86:F87"/>
    <mergeCell ref="G86:G87"/>
    <mergeCell ref="H86:I86"/>
    <mergeCell ref="J86:K86"/>
    <mergeCell ref="L86:L87"/>
    <mergeCell ref="M86:N86"/>
    <mergeCell ref="A84:A85"/>
    <mergeCell ref="B84:B85"/>
    <mergeCell ref="D84:D85"/>
    <mergeCell ref="F84:F85"/>
    <mergeCell ref="G84:G85"/>
    <mergeCell ref="H80:I80"/>
    <mergeCell ref="J80:K80"/>
    <mergeCell ref="L80:L81"/>
    <mergeCell ref="M80:N80"/>
    <mergeCell ref="A82:A83"/>
    <mergeCell ref="B82:B83"/>
    <mergeCell ref="D82:D83"/>
    <mergeCell ref="F82:F83"/>
    <mergeCell ref="G82:G83"/>
    <mergeCell ref="H82:I82"/>
    <mergeCell ref="J82:K82"/>
    <mergeCell ref="L82:L83"/>
    <mergeCell ref="M82:N82"/>
    <mergeCell ref="A80:A81"/>
    <mergeCell ref="B80:B81"/>
    <mergeCell ref="D80:D81"/>
    <mergeCell ref="F80:F81"/>
    <mergeCell ref="G80:G81"/>
    <mergeCell ref="H76:I76"/>
    <mergeCell ref="J76:K76"/>
    <mergeCell ref="L76:L77"/>
    <mergeCell ref="M76:N76"/>
    <mergeCell ref="A78:A79"/>
    <mergeCell ref="B78:B79"/>
    <mergeCell ref="D78:D79"/>
    <mergeCell ref="F78:F79"/>
    <mergeCell ref="G78:G79"/>
    <mergeCell ref="H78:I78"/>
    <mergeCell ref="J78:K78"/>
    <mergeCell ref="L78:L79"/>
    <mergeCell ref="M78:N78"/>
    <mergeCell ref="A76:A77"/>
    <mergeCell ref="B76:B77"/>
    <mergeCell ref="D76:D77"/>
    <mergeCell ref="F76:F77"/>
    <mergeCell ref="G76:G77"/>
    <mergeCell ref="H72:I72"/>
    <mergeCell ref="J72:K72"/>
    <mergeCell ref="L72:L73"/>
    <mergeCell ref="M72:N72"/>
    <mergeCell ref="A74:A75"/>
    <mergeCell ref="B74:B75"/>
    <mergeCell ref="D74:D75"/>
    <mergeCell ref="F74:F75"/>
    <mergeCell ref="G74:G75"/>
    <mergeCell ref="H74:I74"/>
    <mergeCell ref="J74:K74"/>
    <mergeCell ref="L74:L75"/>
    <mergeCell ref="M74:N74"/>
    <mergeCell ref="A72:A73"/>
    <mergeCell ref="B72:B73"/>
    <mergeCell ref="D72:D73"/>
    <mergeCell ref="F72:F73"/>
    <mergeCell ref="G72:G73"/>
    <mergeCell ref="H68:I68"/>
    <mergeCell ref="J68:K68"/>
    <mergeCell ref="L68:L69"/>
    <mergeCell ref="M68:N68"/>
    <mergeCell ref="A70:A71"/>
    <mergeCell ref="B70:B71"/>
    <mergeCell ref="D70:D71"/>
    <mergeCell ref="F70:F71"/>
    <mergeCell ref="G70:G71"/>
    <mergeCell ref="H70:I70"/>
    <mergeCell ref="J70:K70"/>
    <mergeCell ref="L70:L71"/>
    <mergeCell ref="M70:N70"/>
    <mergeCell ref="A68:A69"/>
    <mergeCell ref="B68:B69"/>
    <mergeCell ref="D68:D69"/>
    <mergeCell ref="F68:F69"/>
    <mergeCell ref="G68:G69"/>
    <mergeCell ref="H64:I64"/>
    <mergeCell ref="J64:K64"/>
    <mergeCell ref="L64:L65"/>
    <mergeCell ref="M64:N64"/>
    <mergeCell ref="A66:A67"/>
    <mergeCell ref="B66:B67"/>
    <mergeCell ref="D66:D67"/>
    <mergeCell ref="F66:F67"/>
    <mergeCell ref="G66:G67"/>
    <mergeCell ref="H66:I66"/>
    <mergeCell ref="J66:K66"/>
    <mergeCell ref="L66:L67"/>
    <mergeCell ref="M66:N66"/>
    <mergeCell ref="A64:A65"/>
    <mergeCell ref="B64:B65"/>
    <mergeCell ref="D64:D65"/>
    <mergeCell ref="F64:F65"/>
    <mergeCell ref="G64:G65"/>
    <mergeCell ref="H60:I60"/>
    <mergeCell ref="J60:K60"/>
    <mergeCell ref="L60:L61"/>
    <mergeCell ref="M60:N60"/>
    <mergeCell ref="A62:A63"/>
    <mergeCell ref="B62:B63"/>
    <mergeCell ref="D62:D63"/>
    <mergeCell ref="F62:F63"/>
    <mergeCell ref="G62:G63"/>
    <mergeCell ref="H62:I62"/>
    <mergeCell ref="J62:K62"/>
    <mergeCell ref="L62:L63"/>
    <mergeCell ref="M62:N62"/>
    <mergeCell ref="A60:A61"/>
    <mergeCell ref="B60:B61"/>
    <mergeCell ref="D60:D61"/>
    <mergeCell ref="F60:F61"/>
    <mergeCell ref="G60:G61"/>
    <mergeCell ref="H56:I56"/>
    <mergeCell ref="J56:K56"/>
    <mergeCell ref="L56:L57"/>
    <mergeCell ref="M56:N56"/>
    <mergeCell ref="A58:A59"/>
    <mergeCell ref="B58:B59"/>
    <mergeCell ref="D58:D59"/>
    <mergeCell ref="F58:F59"/>
    <mergeCell ref="G58:G59"/>
    <mergeCell ref="H58:I58"/>
    <mergeCell ref="J58:K58"/>
    <mergeCell ref="L58:L59"/>
    <mergeCell ref="M58:N58"/>
    <mergeCell ref="A56:A57"/>
    <mergeCell ref="B56:B57"/>
    <mergeCell ref="D56:D57"/>
    <mergeCell ref="F56:F57"/>
    <mergeCell ref="G56:G57"/>
    <mergeCell ref="H52:I52"/>
    <mergeCell ref="J52:K52"/>
    <mergeCell ref="L52:L53"/>
    <mergeCell ref="M52:N52"/>
    <mergeCell ref="A54:A55"/>
    <mergeCell ref="B54:B55"/>
    <mergeCell ref="D54:D55"/>
    <mergeCell ref="F54:F55"/>
    <mergeCell ref="G54:G55"/>
    <mergeCell ref="H54:I54"/>
    <mergeCell ref="J54:K54"/>
    <mergeCell ref="L54:L55"/>
    <mergeCell ref="M54:N54"/>
    <mergeCell ref="A52:A53"/>
    <mergeCell ref="B52:B53"/>
    <mergeCell ref="D52:D53"/>
    <mergeCell ref="F52:F53"/>
    <mergeCell ref="G52:G53"/>
    <mergeCell ref="H48:I48"/>
    <mergeCell ref="J48:K48"/>
    <mergeCell ref="L48:L49"/>
    <mergeCell ref="M48:N48"/>
    <mergeCell ref="A50:A51"/>
    <mergeCell ref="B50:B51"/>
    <mergeCell ref="D50:D51"/>
    <mergeCell ref="F50:F51"/>
    <mergeCell ref="G50:G51"/>
    <mergeCell ref="H50:I50"/>
    <mergeCell ref="J50:K50"/>
    <mergeCell ref="L50:L51"/>
    <mergeCell ref="M50:N50"/>
    <mergeCell ref="A48:A49"/>
    <mergeCell ref="B48:B49"/>
    <mergeCell ref="D48:D49"/>
    <mergeCell ref="F48:F49"/>
    <mergeCell ref="G48:G49"/>
    <mergeCell ref="H44:I44"/>
    <mergeCell ref="J44:K44"/>
    <mergeCell ref="L44:L45"/>
    <mergeCell ref="M44:N44"/>
    <mergeCell ref="A46:A47"/>
    <mergeCell ref="B46:B47"/>
    <mergeCell ref="D46:D47"/>
    <mergeCell ref="F46:F47"/>
    <mergeCell ref="G46:G47"/>
    <mergeCell ref="H46:I46"/>
    <mergeCell ref="J46:K46"/>
    <mergeCell ref="L46:L47"/>
    <mergeCell ref="M46:N46"/>
    <mergeCell ref="A44:A45"/>
    <mergeCell ref="B44:B45"/>
    <mergeCell ref="D44:D45"/>
    <mergeCell ref="F44:F45"/>
    <mergeCell ref="G44:G45"/>
    <mergeCell ref="H40:I40"/>
    <mergeCell ref="J40:K40"/>
    <mergeCell ref="L40:L41"/>
    <mergeCell ref="M40:N40"/>
    <mergeCell ref="A42:A43"/>
    <mergeCell ref="B42:B43"/>
    <mergeCell ref="D42:D43"/>
    <mergeCell ref="F42:F43"/>
    <mergeCell ref="G42:G43"/>
    <mergeCell ref="H42:I42"/>
    <mergeCell ref="J42:K42"/>
    <mergeCell ref="L42:L43"/>
    <mergeCell ref="M42:N42"/>
    <mergeCell ref="A40:A41"/>
    <mergeCell ref="B40:B41"/>
    <mergeCell ref="D40:D41"/>
    <mergeCell ref="F40:F41"/>
    <mergeCell ref="G40:G41"/>
    <mergeCell ref="H36:I36"/>
    <mergeCell ref="J36:K36"/>
    <mergeCell ref="L36:L37"/>
    <mergeCell ref="M36:N36"/>
    <mergeCell ref="A38:A39"/>
    <mergeCell ref="B38:B39"/>
    <mergeCell ref="D38:D39"/>
    <mergeCell ref="F38:F39"/>
    <mergeCell ref="G38:G39"/>
    <mergeCell ref="H38:I38"/>
    <mergeCell ref="J38:K38"/>
    <mergeCell ref="L38:L39"/>
    <mergeCell ref="M38:N38"/>
    <mergeCell ref="A36:A37"/>
    <mergeCell ref="B36:B37"/>
    <mergeCell ref="D36:D37"/>
    <mergeCell ref="F36:F37"/>
    <mergeCell ref="G36:G37"/>
    <mergeCell ref="H32:I32"/>
    <mergeCell ref="J32:K32"/>
    <mergeCell ref="L32:L33"/>
    <mergeCell ref="M32:N32"/>
    <mergeCell ref="A34:A35"/>
    <mergeCell ref="B34:B35"/>
    <mergeCell ref="D34:D35"/>
    <mergeCell ref="F34:F35"/>
    <mergeCell ref="G34:G35"/>
    <mergeCell ref="H34:I34"/>
    <mergeCell ref="J34:K34"/>
    <mergeCell ref="L34:L35"/>
    <mergeCell ref="M34:N34"/>
    <mergeCell ref="A32:A33"/>
    <mergeCell ref="B32:B33"/>
    <mergeCell ref="D32:D33"/>
    <mergeCell ref="F32:F33"/>
    <mergeCell ref="G32:G33"/>
    <mergeCell ref="H28:I28"/>
    <mergeCell ref="J28:K28"/>
    <mergeCell ref="L28:L29"/>
    <mergeCell ref="M28:N28"/>
    <mergeCell ref="A30:A31"/>
    <mergeCell ref="B30:B31"/>
    <mergeCell ref="D30:D31"/>
    <mergeCell ref="F30:F31"/>
    <mergeCell ref="G30:G31"/>
    <mergeCell ref="H30:I30"/>
    <mergeCell ref="J30:K30"/>
    <mergeCell ref="L30:L31"/>
    <mergeCell ref="M30:N30"/>
    <mergeCell ref="A28:A29"/>
    <mergeCell ref="B28:B29"/>
    <mergeCell ref="D28:D29"/>
    <mergeCell ref="F28:F29"/>
    <mergeCell ref="G28:G29"/>
    <mergeCell ref="M24:N24"/>
    <mergeCell ref="A26:A27"/>
    <mergeCell ref="B26:B27"/>
    <mergeCell ref="D26:D27"/>
    <mergeCell ref="F26:F27"/>
    <mergeCell ref="G26:G27"/>
    <mergeCell ref="H26:I26"/>
    <mergeCell ref="J26:K26"/>
    <mergeCell ref="L26:L27"/>
    <mergeCell ref="M26:N26"/>
    <mergeCell ref="M20:N20"/>
    <mergeCell ref="H22:I22"/>
    <mergeCell ref="J22:K22"/>
    <mergeCell ref="M22:N22"/>
    <mergeCell ref="H16:I16"/>
    <mergeCell ref="J16:K16"/>
    <mergeCell ref="M16:N16"/>
    <mergeCell ref="H18:I18"/>
    <mergeCell ref="J18:K18"/>
    <mergeCell ref="M18:N18"/>
    <mergeCell ref="L16:L17"/>
    <mergeCell ref="M14:N14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12:A13"/>
    <mergeCell ref="C12:C13"/>
    <mergeCell ref="D12:D13"/>
    <mergeCell ref="E12:E13"/>
    <mergeCell ref="F12:F13"/>
    <mergeCell ref="G12:G13"/>
    <mergeCell ref="G14:G15"/>
    <mergeCell ref="A6:A7"/>
    <mergeCell ref="B6:B7"/>
    <mergeCell ref="C6:D7"/>
    <mergeCell ref="E6:F7"/>
    <mergeCell ref="G6:G7"/>
    <mergeCell ref="H14:I14"/>
    <mergeCell ref="J14:K14"/>
    <mergeCell ref="M12:N12"/>
    <mergeCell ref="A8:A9"/>
    <mergeCell ref="C8:C9"/>
    <mergeCell ref="D8:D9"/>
    <mergeCell ref="E8:E9"/>
    <mergeCell ref="F8:F9"/>
    <mergeCell ref="H8:I8"/>
    <mergeCell ref="J8:K8"/>
    <mergeCell ref="L8:L9"/>
    <mergeCell ref="M8:N8"/>
    <mergeCell ref="G8:G9"/>
    <mergeCell ref="M10:N10"/>
    <mergeCell ref="G10:G11"/>
    <mergeCell ref="H10:I10"/>
    <mergeCell ref="B16:B17"/>
    <mergeCell ref="A10:A11"/>
    <mergeCell ref="A14:A15"/>
    <mergeCell ref="A16:A17"/>
    <mergeCell ref="A18:A19"/>
    <mergeCell ref="A20:A21"/>
    <mergeCell ref="A22:A23"/>
    <mergeCell ref="A24:A25"/>
    <mergeCell ref="L14:L15"/>
    <mergeCell ref="H12:I12"/>
    <mergeCell ref="J12:K12"/>
    <mergeCell ref="L12:L13"/>
    <mergeCell ref="J10:K10"/>
    <mergeCell ref="L10:L11"/>
    <mergeCell ref="H20:I20"/>
    <mergeCell ref="J20:K20"/>
    <mergeCell ref="H24:I24"/>
    <mergeCell ref="J24:K24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63" orientation="landscape" r:id="rId1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DB5A-148D-4797-BCF3-1B14439309BD}">
  <sheetPr>
    <pageSetUpPr fitToPage="1"/>
  </sheetPr>
  <dimension ref="A1:R148"/>
  <sheetViews>
    <sheetView topLeftCell="A136" zoomScale="85" zoomScaleNormal="85" zoomScaleSheetLayoutView="100" workbookViewId="0">
      <selection activeCell="H150" sqref="H150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69921875" customWidth="1"/>
    <col min="5" max="5" width="14.89843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7" width="12.296875" customWidth="1"/>
    <col min="18" max="18" width="16.5" customWidth="1"/>
  </cols>
  <sheetData>
    <row r="1" spans="1:17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7" x14ac:dyDescent="0.4">
      <c r="A2" s="406" t="s">
        <v>134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x14ac:dyDescent="0.4">
      <c r="A4" s="407" t="s">
        <v>83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7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7" ht="153" customHeight="1" x14ac:dyDescent="0.4">
      <c r="A8" s="374">
        <v>1</v>
      </c>
      <c r="B8" s="131" t="s">
        <v>95</v>
      </c>
      <c r="C8" s="543">
        <v>15000</v>
      </c>
      <c r="D8" s="348" t="s">
        <v>12</v>
      </c>
      <c r="E8" s="543">
        <v>14400</v>
      </c>
      <c r="F8" s="348" t="s">
        <v>12</v>
      </c>
      <c r="G8" s="395" t="s">
        <v>13</v>
      </c>
      <c r="H8" s="570" t="s">
        <v>84</v>
      </c>
      <c r="I8" s="571"/>
      <c r="J8" s="572" t="str">
        <f>H8</f>
        <v>นายไชยา มานะวิโรจน์</v>
      </c>
      <c r="K8" s="573"/>
      <c r="L8" s="342" t="s">
        <v>48</v>
      </c>
      <c r="M8" s="382" t="s">
        <v>23</v>
      </c>
      <c r="N8" s="383"/>
      <c r="O8" s="9">
        <v>405</v>
      </c>
      <c r="P8" s="27">
        <v>2568</v>
      </c>
      <c r="Q8" s="225">
        <f>C8-E8</f>
        <v>600</v>
      </c>
    </row>
    <row r="9" spans="1:17" ht="23.25" customHeight="1" x14ac:dyDescent="0.4">
      <c r="A9" s="375"/>
      <c r="B9" s="39"/>
      <c r="C9" s="544"/>
      <c r="D9" s="349"/>
      <c r="E9" s="544"/>
      <c r="F9" s="349"/>
      <c r="G9" s="390"/>
      <c r="H9" s="19">
        <v>14400</v>
      </c>
      <c r="I9" s="20" t="str">
        <f>F8</f>
        <v>บาท</v>
      </c>
      <c r="J9" s="19">
        <v>14400</v>
      </c>
      <c r="K9" s="20" t="str">
        <f>I9</f>
        <v>บาท</v>
      </c>
      <c r="L9" s="343"/>
      <c r="M9" s="9" t="s">
        <v>14</v>
      </c>
      <c r="N9" s="9">
        <v>4</v>
      </c>
      <c r="O9" s="9" t="s">
        <v>85</v>
      </c>
      <c r="P9" s="12">
        <v>2568</v>
      </c>
    </row>
    <row r="10" spans="1:17" ht="91.2" customHeight="1" x14ac:dyDescent="0.4">
      <c r="A10" s="374">
        <v>2</v>
      </c>
      <c r="B10" s="132" t="s">
        <v>297</v>
      </c>
      <c r="C10" s="543">
        <v>30000</v>
      </c>
      <c r="D10" s="348" t="s">
        <v>12</v>
      </c>
      <c r="E10" s="543">
        <f>C10</f>
        <v>30000</v>
      </c>
      <c r="F10" s="348" t="s">
        <v>12</v>
      </c>
      <c r="G10" s="350" t="s">
        <v>13</v>
      </c>
      <c r="H10" s="547" t="s">
        <v>86</v>
      </c>
      <c r="I10" s="548"/>
      <c r="J10" s="547" t="str">
        <f>H10</f>
        <v>บริษัท ซี.ที.เทรนนิ่ง ดีเวลลอปเมนท์ จำกัด</v>
      </c>
      <c r="K10" s="548"/>
      <c r="L10" s="342" t="s">
        <v>54</v>
      </c>
      <c r="M10" s="382" t="s">
        <v>23</v>
      </c>
      <c r="N10" s="383"/>
      <c r="O10" s="9">
        <v>317</v>
      </c>
      <c r="P10" s="29" t="s">
        <v>27</v>
      </c>
    </row>
    <row r="11" spans="1:17" ht="25.5" customHeight="1" x14ac:dyDescent="0.4">
      <c r="A11" s="375"/>
      <c r="B11" s="39"/>
      <c r="C11" s="544"/>
      <c r="D11" s="349"/>
      <c r="E11" s="544"/>
      <c r="F11" s="349"/>
      <c r="G11" s="351"/>
      <c r="H11" s="19">
        <f>C10</f>
        <v>30000</v>
      </c>
      <c r="I11" s="20" t="str">
        <f>F10</f>
        <v>บาท</v>
      </c>
      <c r="J11" s="19">
        <f>H11</f>
        <v>30000</v>
      </c>
      <c r="K11" s="20" t="str">
        <f>I11</f>
        <v>บาท</v>
      </c>
      <c r="L11" s="343"/>
      <c r="M11" s="9" t="s">
        <v>14</v>
      </c>
      <c r="N11" s="9">
        <v>5</v>
      </c>
      <c r="O11" s="9" t="s">
        <v>85</v>
      </c>
      <c r="P11" s="12">
        <v>2568</v>
      </c>
    </row>
    <row r="12" spans="1:17" ht="89.4" customHeight="1" x14ac:dyDescent="0.4">
      <c r="A12" s="374">
        <v>3</v>
      </c>
      <c r="B12" s="132" t="s">
        <v>87</v>
      </c>
      <c r="C12" s="543">
        <v>4615000</v>
      </c>
      <c r="D12" s="348" t="s">
        <v>12</v>
      </c>
      <c r="E12" s="543">
        <v>4850624</v>
      </c>
      <c r="F12" s="348" t="s">
        <v>12</v>
      </c>
      <c r="G12" s="350" t="s">
        <v>88</v>
      </c>
      <c r="H12" s="569" t="s">
        <v>89</v>
      </c>
      <c r="I12" s="530"/>
      <c r="J12" s="570" t="str">
        <f>H12</f>
        <v>บริษัท ทักษิณาดีไซน์ แอนด์ 
เมเนจเมนท์ จำกัด</v>
      </c>
      <c r="K12" s="344"/>
      <c r="L12" s="342" t="s">
        <v>96</v>
      </c>
      <c r="M12" s="338" t="s">
        <v>63</v>
      </c>
      <c r="N12" s="339"/>
      <c r="O12" s="30">
        <v>21</v>
      </c>
      <c r="P12" s="16" t="s">
        <v>27</v>
      </c>
      <c r="Q12" s="225">
        <f>C12-H13</f>
        <v>2325000</v>
      </c>
    </row>
    <row r="13" spans="1:17" ht="25.5" customHeight="1" x14ac:dyDescent="0.4">
      <c r="A13" s="375"/>
      <c r="B13" s="41"/>
      <c r="C13" s="544"/>
      <c r="D13" s="349"/>
      <c r="E13" s="544"/>
      <c r="F13" s="349"/>
      <c r="G13" s="351"/>
      <c r="H13" s="19">
        <v>2290000</v>
      </c>
      <c r="I13" s="20" t="s">
        <v>12</v>
      </c>
      <c r="J13" s="19">
        <f>H13</f>
        <v>2290000</v>
      </c>
      <c r="K13" s="20" t="s">
        <v>12</v>
      </c>
      <c r="L13" s="343"/>
      <c r="M13" s="15" t="s">
        <v>14</v>
      </c>
      <c r="N13" s="15">
        <v>14</v>
      </c>
      <c r="O13" s="15" t="s">
        <v>85</v>
      </c>
      <c r="P13" s="17">
        <v>2568</v>
      </c>
    </row>
    <row r="14" spans="1:17" ht="75" customHeight="1" x14ac:dyDescent="0.4">
      <c r="A14" s="8">
        <v>4</v>
      </c>
      <c r="B14" s="131" t="s">
        <v>93</v>
      </c>
      <c r="C14" s="137">
        <v>25000</v>
      </c>
      <c r="D14" s="136" t="s">
        <v>12</v>
      </c>
      <c r="E14" s="137">
        <v>22000</v>
      </c>
      <c r="F14" s="136" t="s">
        <v>12</v>
      </c>
      <c r="G14" s="350" t="s">
        <v>13</v>
      </c>
      <c r="H14" s="569" t="s">
        <v>94</v>
      </c>
      <c r="I14" s="530"/>
      <c r="J14" s="569" t="s">
        <v>94</v>
      </c>
      <c r="K14" s="530"/>
      <c r="L14" s="342" t="s">
        <v>48</v>
      </c>
      <c r="M14" s="101"/>
      <c r="N14" s="102" t="s">
        <v>30</v>
      </c>
      <c r="O14" s="15">
        <v>34</v>
      </c>
      <c r="P14" s="16" t="s">
        <v>27</v>
      </c>
      <c r="Q14" s="225">
        <f>C14-E14</f>
        <v>3000</v>
      </c>
    </row>
    <row r="15" spans="1:17" ht="24" customHeight="1" x14ac:dyDescent="0.4">
      <c r="A15" s="8"/>
      <c r="B15" s="179"/>
      <c r="C15" s="137"/>
      <c r="D15" s="136"/>
      <c r="E15" s="137"/>
      <c r="F15" s="136"/>
      <c r="G15" s="351"/>
      <c r="H15" s="24">
        <v>22000</v>
      </c>
      <c r="I15" s="163" t="s">
        <v>12</v>
      </c>
      <c r="J15" s="24">
        <v>22000</v>
      </c>
      <c r="K15" s="163" t="s">
        <v>12</v>
      </c>
      <c r="L15" s="343"/>
      <c r="M15" s="101" t="s">
        <v>14</v>
      </c>
      <c r="N15" s="102">
        <v>15</v>
      </c>
      <c r="O15" s="15" t="s">
        <v>85</v>
      </c>
      <c r="P15" s="17">
        <v>2568</v>
      </c>
    </row>
    <row r="16" spans="1:17" ht="83.4" customHeight="1" x14ac:dyDescent="0.4">
      <c r="A16" s="374">
        <v>5</v>
      </c>
      <c r="B16" s="131" t="s">
        <v>680</v>
      </c>
      <c r="C16" s="543">
        <v>6000</v>
      </c>
      <c r="D16" s="348" t="s">
        <v>12</v>
      </c>
      <c r="E16" s="543">
        <v>5350</v>
      </c>
      <c r="F16" s="348" t="s">
        <v>12</v>
      </c>
      <c r="G16" s="350" t="s">
        <v>13</v>
      </c>
      <c r="H16" s="569" t="s">
        <v>90</v>
      </c>
      <c r="I16" s="530"/>
      <c r="J16" s="570" t="str">
        <f t="shared" ref="J16:J34" si="0">H16</f>
        <v>บริษัท เอ็ม แอนด์ เอ็ม แอดวานซ์ เทรดดิ้ง จำกัด</v>
      </c>
      <c r="K16" s="344"/>
      <c r="L16" s="342" t="s">
        <v>54</v>
      </c>
      <c r="M16" s="338" t="s">
        <v>63</v>
      </c>
      <c r="N16" s="339"/>
      <c r="O16" s="15">
        <v>36</v>
      </c>
      <c r="P16" s="16" t="s">
        <v>27</v>
      </c>
      <c r="Q16" s="225">
        <f>C16-E16</f>
        <v>650</v>
      </c>
    </row>
    <row r="17" spans="1:17" ht="25.5" customHeight="1" x14ac:dyDescent="0.4">
      <c r="A17" s="375"/>
      <c r="B17" s="39"/>
      <c r="C17" s="544"/>
      <c r="D17" s="349"/>
      <c r="E17" s="544"/>
      <c r="F17" s="349"/>
      <c r="G17" s="351"/>
      <c r="H17" s="19">
        <v>5350</v>
      </c>
      <c r="I17" s="20" t="s">
        <v>12</v>
      </c>
      <c r="J17" s="19">
        <f t="shared" si="0"/>
        <v>5350</v>
      </c>
      <c r="K17" s="20" t="s">
        <v>12</v>
      </c>
      <c r="L17" s="343"/>
      <c r="M17" s="15" t="s">
        <v>14</v>
      </c>
      <c r="N17" s="15">
        <v>15</v>
      </c>
      <c r="O17" s="15" t="s">
        <v>85</v>
      </c>
      <c r="P17" s="17">
        <v>2568</v>
      </c>
    </row>
    <row r="18" spans="1:17" ht="131.4" customHeight="1" x14ac:dyDescent="0.4">
      <c r="A18" s="374">
        <v>6</v>
      </c>
      <c r="B18" s="131" t="s">
        <v>91</v>
      </c>
      <c r="C18" s="543">
        <v>15000</v>
      </c>
      <c r="D18" s="348" t="s">
        <v>12</v>
      </c>
      <c r="E18" s="543">
        <v>13500</v>
      </c>
      <c r="F18" s="348" t="s">
        <v>12</v>
      </c>
      <c r="G18" s="350" t="s">
        <v>13</v>
      </c>
      <c r="H18" s="569" t="s">
        <v>92</v>
      </c>
      <c r="I18" s="530"/>
      <c r="J18" s="570" t="str">
        <f t="shared" si="0"/>
        <v>บริษัท บาฟส์ คลีน เอนเนอร์ยี่ คอร์เปอเรชั่น จำกัด</v>
      </c>
      <c r="K18" s="344"/>
      <c r="L18" s="342" t="s">
        <v>48</v>
      </c>
      <c r="M18" s="338" t="s">
        <v>23</v>
      </c>
      <c r="N18" s="339"/>
      <c r="O18" s="15">
        <v>596</v>
      </c>
      <c r="P18" s="16" t="s">
        <v>27</v>
      </c>
      <c r="Q18" s="225">
        <f>C18-E18</f>
        <v>1500</v>
      </c>
    </row>
    <row r="19" spans="1:17" ht="24" customHeight="1" x14ac:dyDescent="0.4">
      <c r="A19" s="375"/>
      <c r="B19" s="39"/>
      <c r="C19" s="544"/>
      <c r="D19" s="349"/>
      <c r="E19" s="544"/>
      <c r="F19" s="349"/>
      <c r="G19" s="351"/>
      <c r="H19" s="19">
        <f>E18</f>
        <v>13500</v>
      </c>
      <c r="I19" s="20" t="s">
        <v>12</v>
      </c>
      <c r="J19" s="19">
        <f t="shared" si="0"/>
        <v>13500</v>
      </c>
      <c r="K19" s="20" t="s">
        <v>12</v>
      </c>
      <c r="L19" s="343"/>
      <c r="M19" s="15" t="s">
        <v>14</v>
      </c>
      <c r="N19" s="15">
        <v>27</v>
      </c>
      <c r="O19" s="15" t="s">
        <v>85</v>
      </c>
      <c r="P19" s="17">
        <v>2568</v>
      </c>
    </row>
    <row r="20" spans="1:17" ht="84" customHeight="1" x14ac:dyDescent="0.4">
      <c r="A20" s="374">
        <v>7</v>
      </c>
      <c r="B20" s="131" t="s">
        <v>109</v>
      </c>
      <c r="C20" s="543">
        <v>21000</v>
      </c>
      <c r="D20" s="348" t="s">
        <v>12</v>
      </c>
      <c r="E20" s="567">
        <f>C20</f>
        <v>21000</v>
      </c>
      <c r="F20" s="348" t="s">
        <v>12</v>
      </c>
      <c r="G20" s="350" t="s">
        <v>13</v>
      </c>
      <c r="H20" s="569" t="s">
        <v>98</v>
      </c>
      <c r="I20" s="530"/>
      <c r="J20" s="570" t="str">
        <f>H20</f>
        <v>บริษัท พิพัฒน์ ดีเวลลอปเมนท์ จำกัด</v>
      </c>
      <c r="K20" s="344"/>
      <c r="L20" s="342" t="s">
        <v>48</v>
      </c>
      <c r="M20" s="338" t="s">
        <v>63</v>
      </c>
      <c r="N20" s="339"/>
      <c r="O20" s="15">
        <v>33</v>
      </c>
      <c r="P20" s="16" t="s">
        <v>27</v>
      </c>
    </row>
    <row r="21" spans="1:17" ht="24" customHeight="1" x14ac:dyDescent="0.4">
      <c r="A21" s="375"/>
      <c r="B21" s="39"/>
      <c r="C21" s="544"/>
      <c r="D21" s="349"/>
      <c r="E21" s="568"/>
      <c r="F21" s="349"/>
      <c r="G21" s="351"/>
      <c r="H21" s="19">
        <f>E20</f>
        <v>21000</v>
      </c>
      <c r="I21" s="20" t="s">
        <v>12</v>
      </c>
      <c r="J21" s="19">
        <f>H21</f>
        <v>21000</v>
      </c>
      <c r="K21" s="20" t="s">
        <v>12</v>
      </c>
      <c r="L21" s="343"/>
      <c r="M21" s="15" t="s">
        <v>14</v>
      </c>
      <c r="N21" s="15">
        <v>13</v>
      </c>
      <c r="O21" s="15" t="s">
        <v>85</v>
      </c>
      <c r="P21" s="17">
        <v>2568</v>
      </c>
    </row>
    <row r="22" spans="1:17" ht="91.5" customHeight="1" x14ac:dyDescent="0.4">
      <c r="A22" s="374">
        <v>8</v>
      </c>
      <c r="B22" s="131" t="s">
        <v>122</v>
      </c>
      <c r="C22" s="543">
        <v>300000</v>
      </c>
      <c r="D22" s="348" t="s">
        <v>12</v>
      </c>
      <c r="E22" s="567">
        <v>236470</v>
      </c>
      <c r="F22" s="348" t="s">
        <v>12</v>
      </c>
      <c r="G22" s="350" t="s">
        <v>13</v>
      </c>
      <c r="H22" s="569" t="s">
        <v>123</v>
      </c>
      <c r="I22" s="530"/>
      <c r="J22" s="570" t="str">
        <f>H22</f>
        <v>อมร 8558 พัฒนาบุคลากรและนสัตกรรม
ทางการศึกษา</v>
      </c>
      <c r="K22" s="344"/>
      <c r="L22" s="342" t="s">
        <v>48</v>
      </c>
      <c r="M22" s="338" t="s">
        <v>63</v>
      </c>
      <c r="N22" s="339"/>
      <c r="O22" s="15">
        <v>27</v>
      </c>
      <c r="P22" s="16" t="s">
        <v>27</v>
      </c>
      <c r="Q22" s="225">
        <f>C22-E22</f>
        <v>63530</v>
      </c>
    </row>
    <row r="23" spans="1:17" ht="24" customHeight="1" x14ac:dyDescent="0.4">
      <c r="A23" s="375"/>
      <c r="B23" s="39"/>
      <c r="C23" s="544"/>
      <c r="D23" s="349"/>
      <c r="E23" s="568"/>
      <c r="F23" s="349"/>
      <c r="G23" s="351"/>
      <c r="H23" s="19">
        <f>E22</f>
        <v>236470</v>
      </c>
      <c r="I23" s="20" t="s">
        <v>12</v>
      </c>
      <c r="J23" s="19">
        <f t="shared" si="0"/>
        <v>236470</v>
      </c>
      <c r="K23" s="20" t="s">
        <v>12</v>
      </c>
      <c r="L23" s="343"/>
      <c r="M23" s="15" t="s">
        <v>14</v>
      </c>
      <c r="N23" s="15">
        <v>4</v>
      </c>
      <c r="O23" s="15" t="s">
        <v>85</v>
      </c>
      <c r="P23" s="17">
        <v>2568</v>
      </c>
    </row>
    <row r="24" spans="1:17" ht="84.6" customHeight="1" x14ac:dyDescent="0.4">
      <c r="A24" s="374">
        <v>9</v>
      </c>
      <c r="B24" s="131" t="s">
        <v>124</v>
      </c>
      <c r="C24" s="543">
        <v>200000</v>
      </c>
      <c r="D24" s="348" t="s">
        <v>12</v>
      </c>
      <c r="E24" s="567">
        <v>165850</v>
      </c>
      <c r="F24" s="348" t="s">
        <v>12</v>
      </c>
      <c r="G24" s="350" t="s">
        <v>13</v>
      </c>
      <c r="H24" s="569" t="s">
        <v>123</v>
      </c>
      <c r="I24" s="530"/>
      <c r="J24" s="570" t="str">
        <f t="shared" si="0"/>
        <v>อมร 8558 พัฒนาบุคลากรและนสัตกรรม
ทางการศึกษา</v>
      </c>
      <c r="K24" s="344"/>
      <c r="L24" s="342" t="s">
        <v>48</v>
      </c>
      <c r="M24" s="338" t="s">
        <v>63</v>
      </c>
      <c r="N24" s="339"/>
      <c r="O24" s="15">
        <v>29</v>
      </c>
      <c r="P24" s="16" t="s">
        <v>27</v>
      </c>
      <c r="Q24" s="225">
        <f>C24-E24</f>
        <v>34150</v>
      </c>
    </row>
    <row r="25" spans="1:17" ht="24" customHeight="1" x14ac:dyDescent="0.4">
      <c r="A25" s="375"/>
      <c r="B25" s="39"/>
      <c r="C25" s="544"/>
      <c r="D25" s="349"/>
      <c r="E25" s="568"/>
      <c r="F25" s="349"/>
      <c r="G25" s="351"/>
      <c r="H25" s="19">
        <f>E24</f>
        <v>165850</v>
      </c>
      <c r="I25" s="20" t="s">
        <v>12</v>
      </c>
      <c r="J25" s="19">
        <f t="shared" si="0"/>
        <v>165850</v>
      </c>
      <c r="K25" s="20" t="s">
        <v>12</v>
      </c>
      <c r="L25" s="343"/>
      <c r="M25" s="15" t="s">
        <v>14</v>
      </c>
      <c r="N25" s="15">
        <v>6</v>
      </c>
      <c r="O25" s="15" t="s">
        <v>85</v>
      </c>
      <c r="P25" s="17">
        <v>2568</v>
      </c>
    </row>
    <row r="26" spans="1:17" ht="98.4" customHeight="1" x14ac:dyDescent="0.4">
      <c r="A26" s="374">
        <v>10</v>
      </c>
      <c r="B26" s="131" t="s">
        <v>288</v>
      </c>
      <c r="C26" s="543">
        <v>40000</v>
      </c>
      <c r="D26" s="348" t="s">
        <v>12</v>
      </c>
      <c r="E26" s="567">
        <v>34500</v>
      </c>
      <c r="F26" s="348" t="s">
        <v>12</v>
      </c>
      <c r="G26" s="350" t="s">
        <v>13</v>
      </c>
      <c r="H26" s="569" t="s">
        <v>125</v>
      </c>
      <c r="I26" s="530"/>
      <c r="J26" s="570" t="str">
        <f t="shared" si="0"/>
        <v>ห้างหุ้นส่วนจำกัด จันทิมาเชียงรายทัวร์</v>
      </c>
      <c r="K26" s="344"/>
      <c r="L26" s="342" t="s">
        <v>48</v>
      </c>
      <c r="M26" s="338" t="s">
        <v>63</v>
      </c>
      <c r="N26" s="339"/>
      <c r="O26" s="15">
        <v>30</v>
      </c>
      <c r="P26" s="16" t="s">
        <v>27</v>
      </c>
      <c r="Q26" s="225">
        <f>C26-E26</f>
        <v>5500</v>
      </c>
    </row>
    <row r="27" spans="1:17" ht="24" customHeight="1" x14ac:dyDescent="0.4">
      <c r="A27" s="375"/>
      <c r="B27" s="39"/>
      <c r="C27" s="544"/>
      <c r="D27" s="349"/>
      <c r="E27" s="568"/>
      <c r="F27" s="349"/>
      <c r="G27" s="351"/>
      <c r="H27" s="19">
        <f>E26</f>
        <v>34500</v>
      </c>
      <c r="I27" s="20" t="s">
        <v>12</v>
      </c>
      <c r="J27" s="19">
        <f t="shared" si="0"/>
        <v>34500</v>
      </c>
      <c r="K27" s="20" t="s">
        <v>12</v>
      </c>
      <c r="L27" s="343"/>
      <c r="M27" s="15" t="s">
        <v>14</v>
      </c>
      <c r="N27" s="15">
        <v>4</v>
      </c>
      <c r="O27" s="15" t="s">
        <v>85</v>
      </c>
      <c r="P27" s="17">
        <v>2568</v>
      </c>
    </row>
    <row r="28" spans="1:17" ht="132" customHeight="1" x14ac:dyDescent="0.4">
      <c r="A28" s="374">
        <v>11</v>
      </c>
      <c r="B28" s="131" t="s">
        <v>126</v>
      </c>
      <c r="C28" s="543">
        <v>20530</v>
      </c>
      <c r="D28" s="348" t="s">
        <v>12</v>
      </c>
      <c r="E28" s="567">
        <v>16050</v>
      </c>
      <c r="F28" s="348" t="s">
        <v>12</v>
      </c>
      <c r="G28" s="350" t="s">
        <v>13</v>
      </c>
      <c r="H28" s="569" t="s">
        <v>127</v>
      </c>
      <c r="I28" s="530"/>
      <c r="J28" s="570" t="str">
        <f t="shared" si="0"/>
        <v>บริษัท เคคาร์เรนทอล จำกัด</v>
      </c>
      <c r="K28" s="344"/>
      <c r="L28" s="342" t="s">
        <v>48</v>
      </c>
      <c r="M28" s="338" t="s">
        <v>63</v>
      </c>
      <c r="N28" s="339"/>
      <c r="O28" s="15">
        <v>31</v>
      </c>
      <c r="P28" s="16" t="s">
        <v>27</v>
      </c>
      <c r="Q28" s="225">
        <f>C28-E28</f>
        <v>4480</v>
      </c>
    </row>
    <row r="29" spans="1:17" ht="24" customHeight="1" x14ac:dyDescent="0.4">
      <c r="A29" s="375"/>
      <c r="B29" s="39"/>
      <c r="C29" s="544"/>
      <c r="D29" s="349"/>
      <c r="E29" s="568"/>
      <c r="F29" s="349"/>
      <c r="G29" s="351"/>
      <c r="H29" s="19">
        <f>E28</f>
        <v>16050</v>
      </c>
      <c r="I29" s="20" t="s">
        <v>12</v>
      </c>
      <c r="J29" s="19">
        <f t="shared" si="0"/>
        <v>16050</v>
      </c>
      <c r="K29" s="20" t="s">
        <v>12</v>
      </c>
      <c r="L29" s="343"/>
      <c r="M29" s="15" t="s">
        <v>14</v>
      </c>
      <c r="N29" s="15">
        <v>12</v>
      </c>
      <c r="O29" s="15" t="s">
        <v>85</v>
      </c>
      <c r="P29" s="17">
        <v>2568</v>
      </c>
    </row>
    <row r="30" spans="1:17" ht="180.6" customHeight="1" x14ac:dyDescent="0.4">
      <c r="A30" s="374">
        <v>12</v>
      </c>
      <c r="B30" s="131" t="s">
        <v>128</v>
      </c>
      <c r="C30" s="543">
        <v>12000</v>
      </c>
      <c r="D30" s="348" t="s">
        <v>12</v>
      </c>
      <c r="E30" s="567">
        <v>11400</v>
      </c>
      <c r="F30" s="348" t="s">
        <v>12</v>
      </c>
      <c r="G30" s="350" t="s">
        <v>13</v>
      </c>
      <c r="H30" s="569" t="s">
        <v>129</v>
      </c>
      <c r="I30" s="530"/>
      <c r="J30" s="570" t="str">
        <f t="shared" si="0"/>
        <v>บริษัท บุญดี ทรานสปอร์ต จำกัด</v>
      </c>
      <c r="K30" s="344"/>
      <c r="L30" s="342" t="s">
        <v>48</v>
      </c>
      <c r="M30" s="338" t="s">
        <v>63</v>
      </c>
      <c r="N30" s="339"/>
      <c r="O30" s="15">
        <v>32</v>
      </c>
      <c r="P30" s="16" t="s">
        <v>27</v>
      </c>
      <c r="Q30" s="225">
        <f>C30-E30</f>
        <v>600</v>
      </c>
    </row>
    <row r="31" spans="1:17" ht="24" customHeight="1" x14ac:dyDescent="0.4">
      <c r="A31" s="375"/>
      <c r="B31" s="39"/>
      <c r="C31" s="544"/>
      <c r="D31" s="349"/>
      <c r="E31" s="568"/>
      <c r="F31" s="349"/>
      <c r="G31" s="351"/>
      <c r="H31" s="19">
        <f>E30</f>
        <v>11400</v>
      </c>
      <c r="I31" s="20" t="s">
        <v>12</v>
      </c>
      <c r="J31" s="19">
        <f t="shared" si="0"/>
        <v>11400</v>
      </c>
      <c r="K31" s="20" t="s">
        <v>12</v>
      </c>
      <c r="L31" s="343"/>
      <c r="M31" s="15" t="s">
        <v>14</v>
      </c>
      <c r="N31" s="15">
        <v>15</v>
      </c>
      <c r="O31" s="15" t="s">
        <v>85</v>
      </c>
      <c r="P31" s="17">
        <v>2568</v>
      </c>
    </row>
    <row r="32" spans="1:17" ht="126" x14ac:dyDescent="0.4">
      <c r="A32" s="374">
        <v>13</v>
      </c>
      <c r="B32" s="131" t="s">
        <v>130</v>
      </c>
      <c r="C32" s="543">
        <v>500000</v>
      </c>
      <c r="D32" s="348" t="s">
        <v>12</v>
      </c>
      <c r="E32" s="567">
        <v>450000</v>
      </c>
      <c r="F32" s="348" t="s">
        <v>12</v>
      </c>
      <c r="G32" s="350" t="s">
        <v>13</v>
      </c>
      <c r="H32" s="569" t="s">
        <v>68</v>
      </c>
      <c r="I32" s="530"/>
      <c r="J32" s="570" t="str">
        <f>H32</f>
        <v>บริษัท ทีเอบี อีเว้นท์ เอเจนซี่ จำกัด</v>
      </c>
      <c r="K32" s="344"/>
      <c r="L32" s="342" t="s">
        <v>48</v>
      </c>
      <c r="M32" s="338" t="s">
        <v>23</v>
      </c>
      <c r="N32" s="339"/>
      <c r="O32" s="15">
        <v>430</v>
      </c>
      <c r="P32" s="16" t="s">
        <v>27</v>
      </c>
      <c r="Q32" s="225">
        <f>C32-E32</f>
        <v>50000</v>
      </c>
    </row>
    <row r="33" spans="1:18" ht="24" customHeight="1" x14ac:dyDescent="0.4">
      <c r="A33" s="375"/>
      <c r="B33" s="39"/>
      <c r="C33" s="544"/>
      <c r="D33" s="349"/>
      <c r="E33" s="568"/>
      <c r="F33" s="349"/>
      <c r="G33" s="351"/>
      <c r="H33" s="19">
        <f>E32</f>
        <v>450000</v>
      </c>
      <c r="I33" s="20" t="s">
        <v>12</v>
      </c>
      <c r="J33" s="19">
        <f t="shared" si="0"/>
        <v>450000</v>
      </c>
      <c r="K33" s="20" t="s">
        <v>12</v>
      </c>
      <c r="L33" s="343"/>
      <c r="M33" s="15" t="s">
        <v>14</v>
      </c>
      <c r="N33" s="15">
        <v>12</v>
      </c>
      <c r="O33" s="15" t="s">
        <v>85</v>
      </c>
      <c r="P33" s="17">
        <v>2568</v>
      </c>
    </row>
    <row r="34" spans="1:18" ht="55.2" customHeight="1" x14ac:dyDescent="0.4">
      <c r="A34" s="374">
        <v>14</v>
      </c>
      <c r="B34" s="180" t="s">
        <v>131</v>
      </c>
      <c r="C34" s="543">
        <v>150000</v>
      </c>
      <c r="D34" s="348" t="s">
        <v>12</v>
      </c>
      <c r="E34" s="567">
        <v>133750</v>
      </c>
      <c r="F34" s="348" t="s">
        <v>12</v>
      </c>
      <c r="G34" s="350" t="s">
        <v>13</v>
      </c>
      <c r="H34" s="569" t="s">
        <v>132</v>
      </c>
      <c r="I34" s="530"/>
      <c r="J34" s="570" t="str">
        <f t="shared" si="0"/>
        <v>บริษัท ทูสปอตคอมมิวนิเคชั่น จำกัด</v>
      </c>
      <c r="K34" s="344"/>
      <c r="L34" s="342" t="s">
        <v>48</v>
      </c>
      <c r="M34" s="338" t="s">
        <v>63</v>
      </c>
      <c r="N34" s="339"/>
      <c r="O34" s="15">
        <v>479</v>
      </c>
      <c r="P34" s="16" t="s">
        <v>27</v>
      </c>
      <c r="Q34" s="225">
        <f>C34-E34</f>
        <v>16250</v>
      </c>
    </row>
    <row r="35" spans="1:18" ht="24" customHeight="1" x14ac:dyDescent="0.4">
      <c r="A35" s="375"/>
      <c r="B35" s="181"/>
      <c r="C35" s="544"/>
      <c r="D35" s="349"/>
      <c r="E35" s="568"/>
      <c r="F35" s="349"/>
      <c r="G35" s="351"/>
      <c r="H35" s="24">
        <f>E34</f>
        <v>133750</v>
      </c>
      <c r="I35" s="20" t="s">
        <v>12</v>
      </c>
      <c r="J35" s="24">
        <f>H35</f>
        <v>133750</v>
      </c>
      <c r="K35" s="20" t="s">
        <v>12</v>
      </c>
      <c r="L35" s="343"/>
      <c r="M35" s="15" t="s">
        <v>14</v>
      </c>
      <c r="N35" s="15">
        <v>21</v>
      </c>
      <c r="O35" s="15" t="s">
        <v>85</v>
      </c>
      <c r="P35" s="17">
        <v>2568</v>
      </c>
    </row>
    <row r="36" spans="1:18" ht="107.4" customHeight="1" x14ac:dyDescent="0.4">
      <c r="A36" s="374">
        <v>15</v>
      </c>
      <c r="B36" s="182" t="s">
        <v>299</v>
      </c>
      <c r="C36" s="543">
        <v>3891194</v>
      </c>
      <c r="D36" s="348" t="s">
        <v>12</v>
      </c>
      <c r="E36" s="567">
        <v>3873955.13</v>
      </c>
      <c r="F36" s="348" t="s">
        <v>12</v>
      </c>
      <c r="G36" s="350" t="s">
        <v>88</v>
      </c>
      <c r="H36" s="569" t="s">
        <v>302</v>
      </c>
      <c r="I36" s="530"/>
      <c r="J36" s="569" t="s">
        <v>302</v>
      </c>
      <c r="K36" s="530"/>
      <c r="L36" s="342" t="s">
        <v>96</v>
      </c>
      <c r="M36" s="443" t="s">
        <v>300</v>
      </c>
      <c r="N36" s="444"/>
      <c r="O36" s="58" t="s">
        <v>301</v>
      </c>
      <c r="P36" s="113" t="s">
        <v>27</v>
      </c>
      <c r="Q36" s="225">
        <f>C36-H37</f>
        <v>71599</v>
      </c>
      <c r="R36" s="257">
        <f>Q36+Q34+Q32+Q30+Q28+Q26+Q24+Q22+Q18+Q16+Q14+Q12+Q8</f>
        <v>2576859</v>
      </c>
    </row>
    <row r="37" spans="1:18" ht="24" customHeight="1" x14ac:dyDescent="0.4">
      <c r="A37" s="375"/>
      <c r="B37" s="39"/>
      <c r="C37" s="544"/>
      <c r="D37" s="349"/>
      <c r="E37" s="568"/>
      <c r="F37" s="349"/>
      <c r="G37" s="351"/>
      <c r="H37" s="19">
        <v>3819595</v>
      </c>
      <c r="I37" s="20" t="s">
        <v>12</v>
      </c>
      <c r="J37" s="19">
        <f t="shared" ref="J37" si="1">H37</f>
        <v>3819595</v>
      </c>
      <c r="K37" s="20" t="s">
        <v>12</v>
      </c>
      <c r="L37" s="343"/>
      <c r="M37" s="93" t="s">
        <v>14</v>
      </c>
      <c r="N37" s="63" t="s">
        <v>163</v>
      </c>
      <c r="O37" s="58" t="s">
        <v>85</v>
      </c>
      <c r="P37" s="113">
        <v>2568</v>
      </c>
    </row>
    <row r="38" spans="1:18" ht="103.8" customHeight="1" x14ac:dyDescent="0.4">
      <c r="A38" s="8">
        <v>16</v>
      </c>
      <c r="B38" s="183" t="s">
        <v>681</v>
      </c>
      <c r="C38" s="137">
        <v>524</v>
      </c>
      <c r="D38" s="136" t="s">
        <v>12</v>
      </c>
      <c r="E38" s="133">
        <v>524</v>
      </c>
      <c r="F38" s="136" t="s">
        <v>12</v>
      </c>
      <c r="G38" s="138" t="s">
        <v>13</v>
      </c>
      <c r="H38" s="360" t="s">
        <v>682</v>
      </c>
      <c r="I38" s="361"/>
      <c r="J38" s="360" t="s">
        <v>682</v>
      </c>
      <c r="K38" s="361"/>
      <c r="L38" s="342" t="s">
        <v>872</v>
      </c>
      <c r="M38" s="443" t="s">
        <v>23</v>
      </c>
      <c r="N38" s="444"/>
      <c r="O38" s="58" t="s">
        <v>683</v>
      </c>
      <c r="P38" s="58" t="s">
        <v>27</v>
      </c>
    </row>
    <row r="39" spans="1:18" x14ac:dyDescent="0.4">
      <c r="A39" s="13"/>
      <c r="B39" s="184"/>
      <c r="C39" s="23"/>
      <c r="D39" s="96"/>
      <c r="E39" s="14"/>
      <c r="F39" s="96"/>
      <c r="G39" s="98"/>
      <c r="H39" s="10">
        <v>524</v>
      </c>
      <c r="I39" s="163" t="s">
        <v>12</v>
      </c>
      <c r="J39" s="10">
        <v>524</v>
      </c>
      <c r="K39" s="163" t="s">
        <v>12</v>
      </c>
      <c r="L39" s="343"/>
      <c r="M39" s="58" t="s">
        <v>14</v>
      </c>
      <c r="N39" s="63" t="s">
        <v>142</v>
      </c>
      <c r="O39" s="58" t="s">
        <v>85</v>
      </c>
      <c r="P39" s="113" t="s">
        <v>207</v>
      </c>
    </row>
    <row r="40" spans="1:18" ht="126" x14ac:dyDescent="0.4">
      <c r="A40" s="8">
        <v>17</v>
      </c>
      <c r="B40" s="183" t="s">
        <v>684</v>
      </c>
      <c r="C40" s="137">
        <v>13011.5</v>
      </c>
      <c r="D40" s="136" t="s">
        <v>12</v>
      </c>
      <c r="E40" s="133">
        <v>13011.5</v>
      </c>
      <c r="F40" s="136" t="s">
        <v>12</v>
      </c>
      <c r="G40" s="138" t="s">
        <v>13</v>
      </c>
      <c r="H40" s="360" t="s">
        <v>685</v>
      </c>
      <c r="I40" s="361"/>
      <c r="J40" s="360" t="s">
        <v>685</v>
      </c>
      <c r="K40" s="361"/>
      <c r="L40" s="342" t="s">
        <v>871</v>
      </c>
      <c r="M40" s="443" t="s">
        <v>23</v>
      </c>
      <c r="N40" s="444"/>
      <c r="O40" s="58" t="s">
        <v>686</v>
      </c>
      <c r="P40" s="113" t="s">
        <v>27</v>
      </c>
    </row>
    <row r="41" spans="1:18" x14ac:dyDescent="0.4">
      <c r="A41" s="13"/>
      <c r="B41" s="185"/>
      <c r="C41" s="137"/>
      <c r="D41" s="136"/>
      <c r="E41" s="133"/>
      <c r="F41" s="136"/>
      <c r="G41" s="138"/>
      <c r="H41" s="10">
        <v>13011.5</v>
      </c>
      <c r="I41" s="163" t="s">
        <v>12</v>
      </c>
      <c r="J41" s="10">
        <v>13011.5</v>
      </c>
      <c r="K41" s="163" t="s">
        <v>12</v>
      </c>
      <c r="L41" s="343"/>
      <c r="M41" s="58" t="s">
        <v>14</v>
      </c>
      <c r="N41" s="63" t="s">
        <v>138</v>
      </c>
      <c r="O41" s="58" t="s">
        <v>85</v>
      </c>
      <c r="P41" s="113" t="s">
        <v>207</v>
      </c>
    </row>
    <row r="42" spans="1:18" ht="147" x14ac:dyDescent="0.4">
      <c r="A42" s="8">
        <v>18</v>
      </c>
      <c r="B42" s="186" t="s">
        <v>687</v>
      </c>
      <c r="C42" s="24">
        <v>1197</v>
      </c>
      <c r="D42" s="95" t="s">
        <v>12</v>
      </c>
      <c r="E42" s="187">
        <v>1197</v>
      </c>
      <c r="F42" s="95" t="s">
        <v>12</v>
      </c>
      <c r="G42" s="97" t="s">
        <v>13</v>
      </c>
      <c r="H42" s="360" t="s">
        <v>389</v>
      </c>
      <c r="I42" s="361"/>
      <c r="J42" s="360" t="s">
        <v>389</v>
      </c>
      <c r="K42" s="361"/>
      <c r="L42" s="342" t="s">
        <v>872</v>
      </c>
      <c r="M42" s="443" t="s">
        <v>23</v>
      </c>
      <c r="N42" s="444"/>
      <c r="O42" s="58" t="s">
        <v>688</v>
      </c>
      <c r="P42" s="113" t="s">
        <v>27</v>
      </c>
    </row>
    <row r="43" spans="1:18" x14ac:dyDescent="0.4">
      <c r="A43" s="13"/>
      <c r="B43" s="184"/>
      <c r="C43" s="23"/>
      <c r="D43" s="96"/>
      <c r="E43" s="14"/>
      <c r="F43" s="96"/>
      <c r="G43" s="98"/>
      <c r="H43" s="24">
        <v>1197</v>
      </c>
      <c r="I43" s="163" t="s">
        <v>12</v>
      </c>
      <c r="J43" s="24">
        <v>1197</v>
      </c>
      <c r="K43" s="163" t="s">
        <v>12</v>
      </c>
      <c r="L43" s="343"/>
      <c r="M43" s="58" t="s">
        <v>14</v>
      </c>
      <c r="N43" s="63" t="s">
        <v>174</v>
      </c>
      <c r="O43" s="58" t="s">
        <v>85</v>
      </c>
      <c r="P43" s="113" t="s">
        <v>207</v>
      </c>
    </row>
    <row r="44" spans="1:18" ht="147" x14ac:dyDescent="0.4">
      <c r="A44" s="8">
        <v>19</v>
      </c>
      <c r="B44" s="186" t="s">
        <v>689</v>
      </c>
      <c r="C44" s="137">
        <v>399</v>
      </c>
      <c r="D44" s="136" t="s">
        <v>12</v>
      </c>
      <c r="E44" s="133">
        <v>399</v>
      </c>
      <c r="F44" s="136" t="s">
        <v>12</v>
      </c>
      <c r="G44" s="138" t="s">
        <v>13</v>
      </c>
      <c r="H44" s="360" t="s">
        <v>389</v>
      </c>
      <c r="I44" s="361"/>
      <c r="J44" s="360" t="s">
        <v>389</v>
      </c>
      <c r="K44" s="361"/>
      <c r="L44" s="342" t="s">
        <v>872</v>
      </c>
      <c r="M44" s="443" t="s">
        <v>23</v>
      </c>
      <c r="N44" s="444"/>
      <c r="O44" s="58" t="s">
        <v>690</v>
      </c>
      <c r="P44" s="113" t="s">
        <v>27</v>
      </c>
    </row>
    <row r="45" spans="1:18" x14ac:dyDescent="0.4">
      <c r="A45" s="13"/>
      <c r="B45" s="39"/>
      <c r="C45" s="23"/>
      <c r="D45" s="96"/>
      <c r="E45" s="14"/>
      <c r="F45" s="96"/>
      <c r="G45" s="98"/>
      <c r="H45" s="10">
        <v>399</v>
      </c>
      <c r="I45" s="18" t="s">
        <v>12</v>
      </c>
      <c r="J45" s="10">
        <v>399</v>
      </c>
      <c r="K45" s="18" t="s">
        <v>12</v>
      </c>
      <c r="L45" s="343"/>
      <c r="M45" s="58" t="s">
        <v>14</v>
      </c>
      <c r="N45" s="63" t="s">
        <v>690</v>
      </c>
      <c r="O45" s="58" t="s">
        <v>85</v>
      </c>
      <c r="P45" s="113" t="s">
        <v>691</v>
      </c>
    </row>
    <row r="46" spans="1:18" ht="105" x14ac:dyDescent="0.4">
      <c r="A46" s="8">
        <v>20</v>
      </c>
      <c r="B46" s="183" t="s">
        <v>692</v>
      </c>
      <c r="C46" s="137">
        <v>3600</v>
      </c>
      <c r="D46" s="136" t="s">
        <v>12</v>
      </c>
      <c r="E46" s="133">
        <v>3600</v>
      </c>
      <c r="F46" s="136" t="s">
        <v>12</v>
      </c>
      <c r="G46" s="138" t="s">
        <v>13</v>
      </c>
      <c r="H46" s="360" t="s">
        <v>445</v>
      </c>
      <c r="I46" s="361"/>
      <c r="J46" s="360" t="s">
        <v>445</v>
      </c>
      <c r="K46" s="361"/>
      <c r="L46" s="342" t="s">
        <v>872</v>
      </c>
      <c r="M46" s="443" t="s">
        <v>23</v>
      </c>
      <c r="N46" s="444"/>
      <c r="O46" s="58" t="s">
        <v>693</v>
      </c>
      <c r="P46" s="113" t="s">
        <v>27</v>
      </c>
    </row>
    <row r="47" spans="1:18" x14ac:dyDescent="0.4">
      <c r="A47" s="13"/>
      <c r="B47" s="184"/>
      <c r="C47" s="23"/>
      <c r="D47" s="96"/>
      <c r="E47" s="14"/>
      <c r="F47" s="96"/>
      <c r="G47" s="98"/>
      <c r="H47" s="10">
        <v>3600</v>
      </c>
      <c r="I47" s="163" t="s">
        <v>12</v>
      </c>
      <c r="J47" s="10">
        <v>3600</v>
      </c>
      <c r="K47" s="163" t="s">
        <v>12</v>
      </c>
      <c r="L47" s="343"/>
      <c r="M47" s="58" t="s">
        <v>14</v>
      </c>
      <c r="N47" s="63" t="s">
        <v>694</v>
      </c>
      <c r="O47" s="58" t="s">
        <v>85</v>
      </c>
      <c r="P47" s="113" t="s">
        <v>207</v>
      </c>
    </row>
    <row r="48" spans="1:18" ht="168" x14ac:dyDescent="0.4">
      <c r="A48" s="8">
        <v>21</v>
      </c>
      <c r="B48" s="186" t="s">
        <v>695</v>
      </c>
      <c r="C48" s="137">
        <v>1798</v>
      </c>
      <c r="D48" s="136" t="s">
        <v>12</v>
      </c>
      <c r="E48" s="133">
        <v>17987</v>
      </c>
      <c r="F48" s="136" t="s">
        <v>12</v>
      </c>
      <c r="G48" s="138" t="s">
        <v>13</v>
      </c>
      <c r="H48" s="360" t="s">
        <v>389</v>
      </c>
      <c r="I48" s="361"/>
      <c r="J48" s="360" t="s">
        <v>389</v>
      </c>
      <c r="K48" s="361"/>
      <c r="L48" s="342" t="s">
        <v>872</v>
      </c>
      <c r="M48" s="443" t="s">
        <v>23</v>
      </c>
      <c r="N48" s="444"/>
      <c r="O48" s="58" t="s">
        <v>696</v>
      </c>
      <c r="P48" s="113" t="s">
        <v>27</v>
      </c>
    </row>
    <row r="49" spans="1:16" x14ac:dyDescent="0.4">
      <c r="A49" s="13"/>
      <c r="B49" s="185"/>
      <c r="C49" s="23"/>
      <c r="D49" s="96"/>
      <c r="E49" s="14"/>
      <c r="F49" s="96"/>
      <c r="G49" s="98"/>
      <c r="H49" s="10">
        <v>1798</v>
      </c>
      <c r="I49" s="163" t="s">
        <v>12</v>
      </c>
      <c r="J49" s="10">
        <v>1798</v>
      </c>
      <c r="K49" s="163" t="s">
        <v>12</v>
      </c>
      <c r="L49" s="343"/>
      <c r="M49" s="58" t="s">
        <v>14</v>
      </c>
      <c r="N49" s="63" t="s">
        <v>697</v>
      </c>
      <c r="O49" s="58" t="s">
        <v>85</v>
      </c>
      <c r="P49" s="113" t="s">
        <v>207</v>
      </c>
    </row>
    <row r="50" spans="1:16" ht="189" x14ac:dyDescent="0.4">
      <c r="A50" s="13">
        <v>22</v>
      </c>
      <c r="B50" s="188" t="s">
        <v>698</v>
      </c>
      <c r="C50" s="23">
        <v>399</v>
      </c>
      <c r="D50" s="96" t="s">
        <v>12</v>
      </c>
      <c r="E50" s="14">
        <v>399</v>
      </c>
      <c r="F50" s="96" t="s">
        <v>12</v>
      </c>
      <c r="G50" s="98" t="s">
        <v>13</v>
      </c>
      <c r="H50" s="360" t="s">
        <v>389</v>
      </c>
      <c r="I50" s="361"/>
      <c r="J50" s="360" t="s">
        <v>389</v>
      </c>
      <c r="K50" s="361"/>
      <c r="L50" s="342" t="s">
        <v>472</v>
      </c>
      <c r="M50" s="443" t="s">
        <v>23</v>
      </c>
      <c r="N50" s="444"/>
      <c r="O50" s="58" t="s">
        <v>696</v>
      </c>
      <c r="P50" s="113" t="s">
        <v>27</v>
      </c>
    </row>
    <row r="51" spans="1:16" x14ac:dyDescent="0.4">
      <c r="A51" s="165"/>
      <c r="B51" s="188"/>
      <c r="C51" s="19"/>
      <c r="D51" s="189"/>
      <c r="E51" s="10"/>
      <c r="F51" s="189"/>
      <c r="G51" s="9"/>
      <c r="H51" s="10">
        <v>399</v>
      </c>
      <c r="I51" s="163" t="s">
        <v>12</v>
      </c>
      <c r="J51" s="10">
        <v>399</v>
      </c>
      <c r="K51" s="163" t="s">
        <v>12</v>
      </c>
      <c r="L51" s="343"/>
      <c r="M51" s="58" t="s">
        <v>14</v>
      </c>
      <c r="N51" s="63" t="s">
        <v>217</v>
      </c>
      <c r="O51" s="58" t="s">
        <v>85</v>
      </c>
      <c r="P51" s="113" t="s">
        <v>207</v>
      </c>
    </row>
    <row r="52" spans="1:16" ht="126" x14ac:dyDescent="0.4">
      <c r="A52" s="165">
        <v>23</v>
      </c>
      <c r="B52" s="188" t="s">
        <v>699</v>
      </c>
      <c r="C52" s="137">
        <v>798</v>
      </c>
      <c r="D52" s="136" t="s">
        <v>12</v>
      </c>
      <c r="E52" s="133">
        <v>798</v>
      </c>
      <c r="F52" s="136" t="s">
        <v>12</v>
      </c>
      <c r="G52" s="138" t="s">
        <v>13</v>
      </c>
      <c r="H52" s="360" t="s">
        <v>389</v>
      </c>
      <c r="I52" s="361"/>
      <c r="J52" s="360" t="s">
        <v>389</v>
      </c>
      <c r="K52" s="361"/>
      <c r="L52" s="342" t="s">
        <v>472</v>
      </c>
      <c r="M52" s="443" t="s">
        <v>23</v>
      </c>
      <c r="N52" s="444"/>
      <c r="O52" s="58" t="s">
        <v>700</v>
      </c>
      <c r="P52" s="113" t="s">
        <v>27</v>
      </c>
    </row>
    <row r="53" spans="1:16" x14ac:dyDescent="0.4">
      <c r="A53" s="13"/>
      <c r="B53" s="190"/>
      <c r="C53" s="23"/>
      <c r="D53" s="96"/>
      <c r="E53" s="14"/>
      <c r="F53" s="96"/>
      <c r="G53" s="98"/>
      <c r="H53" s="10">
        <v>798</v>
      </c>
      <c r="I53" s="163" t="s">
        <v>12</v>
      </c>
      <c r="J53" s="10">
        <v>798</v>
      </c>
      <c r="K53" s="163" t="s">
        <v>12</v>
      </c>
      <c r="L53" s="343"/>
      <c r="M53" s="58" t="s">
        <v>14</v>
      </c>
      <c r="N53" s="63" t="s">
        <v>166</v>
      </c>
      <c r="O53" s="58" t="s">
        <v>85</v>
      </c>
      <c r="P53" s="113" t="s">
        <v>207</v>
      </c>
    </row>
    <row r="54" spans="1:16" ht="126" x14ac:dyDescent="0.4">
      <c r="A54" s="374">
        <v>24</v>
      </c>
      <c r="B54" s="183" t="s">
        <v>701</v>
      </c>
      <c r="C54" s="137">
        <v>24000</v>
      </c>
      <c r="D54" s="136"/>
      <c r="E54" s="133">
        <v>24000</v>
      </c>
      <c r="F54" s="136"/>
      <c r="G54" s="138" t="s">
        <v>13</v>
      </c>
      <c r="H54" s="360" t="s">
        <v>702</v>
      </c>
      <c r="I54" s="361"/>
      <c r="J54" s="360" t="s">
        <v>702</v>
      </c>
      <c r="K54" s="361"/>
      <c r="L54" s="342" t="s">
        <v>870</v>
      </c>
      <c r="M54" s="443"/>
      <c r="N54" s="444"/>
      <c r="O54" s="58"/>
      <c r="P54" s="113"/>
    </row>
    <row r="55" spans="1:16" x14ac:dyDescent="0.4">
      <c r="A55" s="375"/>
      <c r="B55" s="184"/>
      <c r="C55" s="23"/>
      <c r="D55" s="96"/>
      <c r="E55" s="14"/>
      <c r="F55" s="96"/>
      <c r="G55" s="98"/>
      <c r="H55" s="10">
        <v>24000</v>
      </c>
      <c r="I55" s="18"/>
      <c r="J55" s="10">
        <v>24000</v>
      </c>
      <c r="K55" s="18"/>
      <c r="L55" s="343"/>
      <c r="M55" s="58" t="s">
        <v>14</v>
      </c>
      <c r="N55" s="63" t="s">
        <v>703</v>
      </c>
      <c r="O55" s="58" t="s">
        <v>85</v>
      </c>
      <c r="P55" s="113" t="s">
        <v>207</v>
      </c>
    </row>
    <row r="56" spans="1:16" x14ac:dyDescent="0.4">
      <c r="A56" s="374">
        <v>25</v>
      </c>
      <c r="B56" s="365" t="s">
        <v>337</v>
      </c>
      <c r="C56" s="567">
        <v>23332.73</v>
      </c>
      <c r="D56" s="344" t="s">
        <v>12</v>
      </c>
      <c r="E56" s="567">
        <v>23332.73</v>
      </c>
      <c r="F56" s="348" t="s">
        <v>12</v>
      </c>
      <c r="G56" s="350" t="s">
        <v>13</v>
      </c>
      <c r="H56" s="360" t="s">
        <v>336</v>
      </c>
      <c r="I56" s="361"/>
      <c r="J56" s="360" t="s">
        <v>336</v>
      </c>
      <c r="K56" s="361"/>
      <c r="L56" s="354" t="s">
        <v>396</v>
      </c>
      <c r="M56" s="338" t="s">
        <v>300</v>
      </c>
      <c r="N56" s="339"/>
      <c r="O56" s="15">
        <v>1</v>
      </c>
      <c r="P56" s="17">
        <v>2568</v>
      </c>
    </row>
    <row r="57" spans="1:16" x14ac:dyDescent="0.4">
      <c r="A57" s="375"/>
      <c r="B57" s="366"/>
      <c r="C57" s="568"/>
      <c r="D57" s="345"/>
      <c r="E57" s="568"/>
      <c r="F57" s="349"/>
      <c r="G57" s="351"/>
      <c r="H57" s="23">
        <f>E56</f>
        <v>23332.73</v>
      </c>
      <c r="I57" s="21" t="s">
        <v>12</v>
      </c>
      <c r="J57" s="23">
        <f>H57</f>
        <v>23332.73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x14ac:dyDescent="0.4">
      <c r="A58" s="374">
        <v>26</v>
      </c>
      <c r="B58" s="365" t="s">
        <v>337</v>
      </c>
      <c r="C58" s="567">
        <v>18437.54</v>
      </c>
      <c r="D58" s="344" t="s">
        <v>12</v>
      </c>
      <c r="E58" s="567">
        <f>C58</f>
        <v>18437.54</v>
      </c>
      <c r="F58" s="348" t="s">
        <v>12</v>
      </c>
      <c r="G58" s="350" t="s">
        <v>13</v>
      </c>
      <c r="H58" s="360" t="s">
        <v>338</v>
      </c>
      <c r="I58" s="361"/>
      <c r="J58" s="360" t="s">
        <v>338</v>
      </c>
      <c r="K58" s="361"/>
      <c r="L58" s="354" t="s">
        <v>397</v>
      </c>
      <c r="M58" s="338" t="s">
        <v>300</v>
      </c>
      <c r="N58" s="339"/>
      <c r="O58" s="15">
        <v>2</v>
      </c>
      <c r="P58" s="17">
        <v>2568</v>
      </c>
    </row>
    <row r="59" spans="1:16" x14ac:dyDescent="0.4">
      <c r="A59" s="375"/>
      <c r="B59" s="366"/>
      <c r="C59" s="568"/>
      <c r="D59" s="345"/>
      <c r="E59" s="568"/>
      <c r="F59" s="349"/>
      <c r="G59" s="351"/>
      <c r="H59" s="23">
        <f>E58</f>
        <v>18437.54</v>
      </c>
      <c r="I59" s="21" t="s">
        <v>12</v>
      </c>
      <c r="J59" s="23">
        <f>H59</f>
        <v>18437.54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x14ac:dyDescent="0.4">
      <c r="A60" s="374">
        <v>27</v>
      </c>
      <c r="B60" s="365" t="s">
        <v>340</v>
      </c>
      <c r="C60" s="567">
        <v>21218</v>
      </c>
      <c r="D60" s="344" t="s">
        <v>12</v>
      </c>
      <c r="E60" s="567">
        <f>C60</f>
        <v>21218</v>
      </c>
      <c r="F60" s="348" t="s">
        <v>12</v>
      </c>
      <c r="G60" s="350" t="s">
        <v>13</v>
      </c>
      <c r="H60" s="360" t="s">
        <v>339</v>
      </c>
      <c r="I60" s="361"/>
      <c r="J60" s="360" t="s">
        <v>339</v>
      </c>
      <c r="K60" s="361"/>
      <c r="L60" s="354" t="s">
        <v>398</v>
      </c>
      <c r="M60" s="338" t="s">
        <v>300</v>
      </c>
      <c r="N60" s="339"/>
      <c r="O60" s="15">
        <v>3</v>
      </c>
      <c r="P60" s="17">
        <v>2568</v>
      </c>
    </row>
    <row r="61" spans="1:16" x14ac:dyDescent="0.4">
      <c r="A61" s="375"/>
      <c r="B61" s="366"/>
      <c r="C61" s="568"/>
      <c r="D61" s="345"/>
      <c r="E61" s="568"/>
      <c r="F61" s="349"/>
      <c r="G61" s="351"/>
      <c r="H61" s="23">
        <f>E60</f>
        <v>21218</v>
      </c>
      <c r="I61" s="21" t="s">
        <v>12</v>
      </c>
      <c r="J61" s="23">
        <f>E60</f>
        <v>21218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x14ac:dyDescent="0.4">
      <c r="A62" s="374">
        <v>28</v>
      </c>
      <c r="B62" s="365" t="s">
        <v>337</v>
      </c>
      <c r="C62" s="567">
        <v>16311.34</v>
      </c>
      <c r="D62" s="344" t="s">
        <v>12</v>
      </c>
      <c r="E62" s="567">
        <f>C62</f>
        <v>16311.34</v>
      </c>
      <c r="F62" s="348" t="s">
        <v>12</v>
      </c>
      <c r="G62" s="350" t="s">
        <v>13</v>
      </c>
      <c r="H62" s="360" t="s">
        <v>341</v>
      </c>
      <c r="I62" s="361"/>
      <c r="J62" s="360" t="s">
        <v>341</v>
      </c>
      <c r="K62" s="361"/>
      <c r="L62" s="354" t="s">
        <v>399</v>
      </c>
      <c r="M62" s="338" t="s">
        <v>300</v>
      </c>
      <c r="N62" s="339"/>
      <c r="O62" s="15">
        <v>4</v>
      </c>
      <c r="P62" s="17">
        <v>2568</v>
      </c>
    </row>
    <row r="63" spans="1:16" x14ac:dyDescent="0.4">
      <c r="A63" s="375"/>
      <c r="B63" s="366"/>
      <c r="C63" s="568"/>
      <c r="D63" s="345"/>
      <c r="E63" s="568"/>
      <c r="F63" s="349"/>
      <c r="G63" s="351"/>
      <c r="H63" s="23">
        <f>E62</f>
        <v>16311.34</v>
      </c>
      <c r="I63" s="21" t="s">
        <v>12</v>
      </c>
      <c r="J63" s="23">
        <f>E62</f>
        <v>16311.34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x14ac:dyDescent="0.4">
      <c r="A64" s="374">
        <v>29</v>
      </c>
      <c r="B64" s="365" t="s">
        <v>342</v>
      </c>
      <c r="C64" s="567">
        <v>16390.91</v>
      </c>
      <c r="D64" s="344" t="s">
        <v>12</v>
      </c>
      <c r="E64" s="567">
        <f>C64</f>
        <v>16390.91</v>
      </c>
      <c r="F64" s="348" t="s">
        <v>12</v>
      </c>
      <c r="G64" s="350" t="s">
        <v>13</v>
      </c>
      <c r="H64" s="360" t="s">
        <v>343</v>
      </c>
      <c r="I64" s="361"/>
      <c r="J64" s="360" t="s">
        <v>343</v>
      </c>
      <c r="K64" s="361"/>
      <c r="L64" s="354" t="s">
        <v>400</v>
      </c>
      <c r="M64" s="338" t="s">
        <v>300</v>
      </c>
      <c r="N64" s="339"/>
      <c r="O64" s="15">
        <v>5</v>
      </c>
      <c r="P64" s="17">
        <v>2568</v>
      </c>
    </row>
    <row r="65" spans="1:16" x14ac:dyDescent="0.4">
      <c r="A65" s="375"/>
      <c r="B65" s="366"/>
      <c r="C65" s="568"/>
      <c r="D65" s="345"/>
      <c r="E65" s="568"/>
      <c r="F65" s="349"/>
      <c r="G65" s="351"/>
      <c r="H65" s="23">
        <f>E64</f>
        <v>16390.91</v>
      </c>
      <c r="I65" s="21" t="s">
        <v>12</v>
      </c>
      <c r="J65" s="23">
        <f>H65</f>
        <v>16390.91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x14ac:dyDescent="0.4">
      <c r="A66" s="374">
        <v>30</v>
      </c>
      <c r="B66" s="527" t="s">
        <v>344</v>
      </c>
      <c r="C66" s="567">
        <v>15913.5</v>
      </c>
      <c r="D66" s="344" t="s">
        <v>12</v>
      </c>
      <c r="E66" s="567">
        <f>C66</f>
        <v>15913.5</v>
      </c>
      <c r="F66" s="348" t="s">
        <v>12</v>
      </c>
      <c r="G66" s="350" t="s">
        <v>13</v>
      </c>
      <c r="H66" s="360" t="s">
        <v>345</v>
      </c>
      <c r="I66" s="361"/>
      <c r="J66" s="360" t="s">
        <v>345</v>
      </c>
      <c r="K66" s="361"/>
      <c r="L66" s="354" t="s">
        <v>401</v>
      </c>
      <c r="M66" s="338" t="s">
        <v>300</v>
      </c>
      <c r="N66" s="339"/>
      <c r="O66" s="15">
        <v>6</v>
      </c>
      <c r="P66" s="17">
        <v>2568</v>
      </c>
    </row>
    <row r="67" spans="1:16" x14ac:dyDescent="0.4">
      <c r="A67" s="375"/>
      <c r="B67" s="528"/>
      <c r="C67" s="568"/>
      <c r="D67" s="345"/>
      <c r="E67" s="568"/>
      <c r="F67" s="349"/>
      <c r="G67" s="351"/>
      <c r="H67" s="23">
        <f>E66</f>
        <v>15913.5</v>
      </c>
      <c r="I67" s="21" t="s">
        <v>12</v>
      </c>
      <c r="J67" s="23">
        <f>H67</f>
        <v>15913.5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x14ac:dyDescent="0.4">
      <c r="A68" s="374">
        <v>31</v>
      </c>
      <c r="B68" s="365" t="s">
        <v>340</v>
      </c>
      <c r="C68" s="567">
        <v>18540</v>
      </c>
      <c r="D68" s="344" t="s">
        <v>12</v>
      </c>
      <c r="E68" s="567">
        <f>C68</f>
        <v>18540</v>
      </c>
      <c r="F68" s="348" t="s">
        <v>12</v>
      </c>
      <c r="G68" s="350" t="s">
        <v>13</v>
      </c>
      <c r="H68" s="360" t="s">
        <v>346</v>
      </c>
      <c r="I68" s="361"/>
      <c r="J68" s="360" t="s">
        <v>346</v>
      </c>
      <c r="K68" s="361"/>
      <c r="L68" s="354" t="s">
        <v>402</v>
      </c>
      <c r="M68" s="338" t="s">
        <v>300</v>
      </c>
      <c r="N68" s="339"/>
      <c r="O68" s="15">
        <v>7</v>
      </c>
      <c r="P68" s="17">
        <v>2568</v>
      </c>
    </row>
    <row r="69" spans="1:16" x14ac:dyDescent="0.4">
      <c r="A69" s="375"/>
      <c r="B69" s="366"/>
      <c r="C69" s="568"/>
      <c r="D69" s="345"/>
      <c r="E69" s="568"/>
      <c r="F69" s="349"/>
      <c r="G69" s="351"/>
      <c r="H69" s="23">
        <f>E68</f>
        <v>18540</v>
      </c>
      <c r="I69" s="21" t="s">
        <v>12</v>
      </c>
      <c r="J69" s="23">
        <f>H69</f>
        <v>18540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x14ac:dyDescent="0.4">
      <c r="A70" s="374">
        <v>32</v>
      </c>
      <c r="B70" s="365" t="s">
        <v>347</v>
      </c>
      <c r="C70" s="567">
        <v>15450</v>
      </c>
      <c r="D70" s="344" t="s">
        <v>12</v>
      </c>
      <c r="E70" s="567">
        <v>15450</v>
      </c>
      <c r="F70" s="348" t="s">
        <v>12</v>
      </c>
      <c r="G70" s="350" t="s">
        <v>13</v>
      </c>
      <c r="H70" s="360" t="s">
        <v>348</v>
      </c>
      <c r="I70" s="361"/>
      <c r="J70" s="360" t="s">
        <v>348</v>
      </c>
      <c r="K70" s="361"/>
      <c r="L70" s="354" t="s">
        <v>403</v>
      </c>
      <c r="M70" s="338" t="s">
        <v>300</v>
      </c>
      <c r="N70" s="339"/>
      <c r="O70" s="15">
        <v>8</v>
      </c>
      <c r="P70" s="17">
        <v>2568</v>
      </c>
    </row>
    <row r="71" spans="1:16" x14ac:dyDescent="0.4">
      <c r="A71" s="375"/>
      <c r="B71" s="366"/>
      <c r="C71" s="568"/>
      <c r="D71" s="345"/>
      <c r="E71" s="568"/>
      <c r="F71" s="349"/>
      <c r="G71" s="351"/>
      <c r="H71" s="23">
        <f>E70</f>
        <v>15450</v>
      </c>
      <c r="I71" s="21" t="s">
        <v>12</v>
      </c>
      <c r="J71" s="23">
        <f>H71</f>
        <v>15450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x14ac:dyDescent="0.4">
      <c r="A72" s="374">
        <v>33</v>
      </c>
      <c r="B72" s="365" t="s">
        <v>349</v>
      </c>
      <c r="C72" s="567">
        <v>15225</v>
      </c>
      <c r="D72" s="344" t="s">
        <v>12</v>
      </c>
      <c r="E72" s="567">
        <f>C72</f>
        <v>15225</v>
      </c>
      <c r="F72" s="348" t="s">
        <v>12</v>
      </c>
      <c r="G72" s="350" t="s">
        <v>13</v>
      </c>
      <c r="H72" s="360" t="s">
        <v>350</v>
      </c>
      <c r="I72" s="361"/>
      <c r="J72" s="360" t="s">
        <v>350</v>
      </c>
      <c r="K72" s="361"/>
      <c r="L72" s="354" t="s">
        <v>404</v>
      </c>
      <c r="M72" s="338" t="s">
        <v>300</v>
      </c>
      <c r="N72" s="339"/>
      <c r="O72" s="15">
        <v>9</v>
      </c>
      <c r="P72" s="17">
        <v>2568</v>
      </c>
    </row>
    <row r="73" spans="1:16" x14ac:dyDescent="0.4">
      <c r="A73" s="375"/>
      <c r="B73" s="366"/>
      <c r="C73" s="568"/>
      <c r="D73" s="345"/>
      <c r="E73" s="568"/>
      <c r="F73" s="349"/>
      <c r="G73" s="351"/>
      <c r="H73" s="23">
        <f>E72</f>
        <v>15225</v>
      </c>
      <c r="I73" s="21" t="s">
        <v>12</v>
      </c>
      <c r="J73" s="23">
        <f>H73</f>
        <v>15225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x14ac:dyDescent="0.4">
      <c r="A74" s="374">
        <v>34</v>
      </c>
      <c r="B74" s="365" t="s">
        <v>351</v>
      </c>
      <c r="C74" s="567">
        <v>18000</v>
      </c>
      <c r="D74" s="344" t="s">
        <v>12</v>
      </c>
      <c r="E74" s="567">
        <f>C74</f>
        <v>18000</v>
      </c>
      <c r="F74" s="348" t="s">
        <v>12</v>
      </c>
      <c r="G74" s="350" t="s">
        <v>13</v>
      </c>
      <c r="H74" s="360" t="s">
        <v>352</v>
      </c>
      <c r="I74" s="361"/>
      <c r="J74" s="360" t="s">
        <v>352</v>
      </c>
      <c r="K74" s="361"/>
      <c r="L74" s="354" t="s">
        <v>405</v>
      </c>
      <c r="M74" s="338" t="s">
        <v>300</v>
      </c>
      <c r="N74" s="339"/>
      <c r="O74" s="15">
        <v>10</v>
      </c>
      <c r="P74" s="17">
        <v>2568</v>
      </c>
    </row>
    <row r="75" spans="1:16" x14ac:dyDescent="0.4">
      <c r="A75" s="375"/>
      <c r="B75" s="366"/>
      <c r="C75" s="568"/>
      <c r="D75" s="345"/>
      <c r="E75" s="568"/>
      <c r="F75" s="349"/>
      <c r="G75" s="351"/>
      <c r="H75" s="23">
        <f>E74</f>
        <v>18000</v>
      </c>
      <c r="I75" s="21" t="s">
        <v>12</v>
      </c>
      <c r="J75" s="23">
        <f>H75</f>
        <v>18000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x14ac:dyDescent="0.4">
      <c r="A76" s="374">
        <v>35</v>
      </c>
      <c r="B76" s="365" t="s">
        <v>351</v>
      </c>
      <c r="C76" s="567">
        <v>16838.560000000001</v>
      </c>
      <c r="D76" s="344" t="s">
        <v>12</v>
      </c>
      <c r="E76" s="567">
        <v>16838.560000000001</v>
      </c>
      <c r="F76" s="348" t="s">
        <v>12</v>
      </c>
      <c r="G76" s="350" t="s">
        <v>13</v>
      </c>
      <c r="H76" s="360" t="s">
        <v>353</v>
      </c>
      <c r="I76" s="361"/>
      <c r="J76" s="360" t="s">
        <v>353</v>
      </c>
      <c r="K76" s="361"/>
      <c r="L76" s="354" t="s">
        <v>406</v>
      </c>
      <c r="M76" s="338" t="s">
        <v>300</v>
      </c>
      <c r="N76" s="339"/>
      <c r="O76" s="15">
        <v>11</v>
      </c>
      <c r="P76" s="17">
        <v>2568</v>
      </c>
    </row>
    <row r="77" spans="1:16" x14ac:dyDescent="0.4">
      <c r="A77" s="375"/>
      <c r="B77" s="366"/>
      <c r="C77" s="568"/>
      <c r="D77" s="345"/>
      <c r="E77" s="568"/>
      <c r="F77" s="349"/>
      <c r="G77" s="351"/>
      <c r="H77" s="23">
        <f>E76</f>
        <v>16838.560000000001</v>
      </c>
      <c r="I77" s="21" t="s">
        <v>12</v>
      </c>
      <c r="J77" s="23">
        <f>H77</f>
        <v>16838.560000000001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x14ac:dyDescent="0.4">
      <c r="A78" s="374">
        <v>36</v>
      </c>
      <c r="B78" s="365" t="s">
        <v>351</v>
      </c>
      <c r="C78" s="567">
        <v>18260.650000000001</v>
      </c>
      <c r="D78" s="344" t="s">
        <v>12</v>
      </c>
      <c r="E78" s="567">
        <f>C78</f>
        <v>18260.650000000001</v>
      </c>
      <c r="F78" s="348" t="s">
        <v>12</v>
      </c>
      <c r="G78" s="350" t="s">
        <v>13</v>
      </c>
      <c r="H78" s="360" t="s">
        <v>354</v>
      </c>
      <c r="I78" s="361"/>
      <c r="J78" s="360" t="s">
        <v>354</v>
      </c>
      <c r="K78" s="361"/>
      <c r="L78" s="354" t="s">
        <v>407</v>
      </c>
      <c r="M78" s="338" t="s">
        <v>300</v>
      </c>
      <c r="N78" s="339"/>
      <c r="O78" s="15">
        <v>12</v>
      </c>
      <c r="P78" s="17">
        <v>2568</v>
      </c>
    </row>
    <row r="79" spans="1:16" x14ac:dyDescent="0.4">
      <c r="A79" s="375"/>
      <c r="B79" s="366"/>
      <c r="C79" s="568"/>
      <c r="D79" s="345"/>
      <c r="E79" s="568"/>
      <c r="F79" s="349"/>
      <c r="G79" s="351"/>
      <c r="H79" s="23">
        <f>E78</f>
        <v>18260.650000000001</v>
      </c>
      <c r="I79" s="21" t="s">
        <v>12</v>
      </c>
      <c r="J79" s="23">
        <f>H79</f>
        <v>18260.650000000001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x14ac:dyDescent="0.4">
      <c r="A80" s="374">
        <v>37</v>
      </c>
      <c r="B80" s="365" t="s">
        <v>351</v>
      </c>
      <c r="C80" s="567">
        <v>18260.650000000001</v>
      </c>
      <c r="D80" s="344" t="s">
        <v>12</v>
      </c>
      <c r="E80" s="567">
        <f>C80</f>
        <v>18260.650000000001</v>
      </c>
      <c r="F80" s="348" t="s">
        <v>12</v>
      </c>
      <c r="G80" s="350" t="s">
        <v>13</v>
      </c>
      <c r="H80" s="360" t="s">
        <v>355</v>
      </c>
      <c r="I80" s="361"/>
      <c r="J80" s="360" t="s">
        <v>355</v>
      </c>
      <c r="K80" s="361"/>
      <c r="L80" s="354" t="s">
        <v>408</v>
      </c>
      <c r="M80" s="338" t="s">
        <v>300</v>
      </c>
      <c r="N80" s="339"/>
      <c r="O80" s="15">
        <v>13</v>
      </c>
      <c r="P80" s="17">
        <v>2568</v>
      </c>
    </row>
    <row r="81" spans="1:16" x14ac:dyDescent="0.4">
      <c r="A81" s="375"/>
      <c r="B81" s="366"/>
      <c r="C81" s="568"/>
      <c r="D81" s="345"/>
      <c r="E81" s="568"/>
      <c r="F81" s="349"/>
      <c r="G81" s="351"/>
      <c r="H81" s="23">
        <f>E80</f>
        <v>18260.650000000001</v>
      </c>
      <c r="I81" s="21" t="s">
        <v>12</v>
      </c>
      <c r="J81" s="23">
        <f>H81</f>
        <v>18260.650000000001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x14ac:dyDescent="0.4">
      <c r="A82" s="374">
        <v>38</v>
      </c>
      <c r="B82" s="365" t="s">
        <v>356</v>
      </c>
      <c r="C82" s="567">
        <v>18172.86</v>
      </c>
      <c r="D82" s="344" t="s">
        <v>12</v>
      </c>
      <c r="E82" s="567">
        <f>C82</f>
        <v>18172.86</v>
      </c>
      <c r="F82" s="348" t="s">
        <v>12</v>
      </c>
      <c r="G82" s="350" t="s">
        <v>13</v>
      </c>
      <c r="H82" s="360" t="s">
        <v>357</v>
      </c>
      <c r="I82" s="361"/>
      <c r="J82" s="360" t="s">
        <v>357</v>
      </c>
      <c r="K82" s="361"/>
      <c r="L82" s="354" t="s">
        <v>409</v>
      </c>
      <c r="M82" s="338" t="s">
        <v>300</v>
      </c>
      <c r="N82" s="339"/>
      <c r="O82" s="15">
        <v>14</v>
      </c>
      <c r="P82" s="17">
        <v>2568</v>
      </c>
    </row>
    <row r="83" spans="1:16" x14ac:dyDescent="0.4">
      <c r="A83" s="375"/>
      <c r="B83" s="366"/>
      <c r="C83" s="568"/>
      <c r="D83" s="345"/>
      <c r="E83" s="568"/>
      <c r="F83" s="349"/>
      <c r="G83" s="351"/>
      <c r="H83" s="23">
        <f>E82</f>
        <v>18172.86</v>
      </c>
      <c r="I83" s="21" t="s">
        <v>12</v>
      </c>
      <c r="J83" s="23">
        <f>H83</f>
        <v>18172.86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x14ac:dyDescent="0.4">
      <c r="A84" s="374">
        <v>39</v>
      </c>
      <c r="B84" s="365" t="s">
        <v>351</v>
      </c>
      <c r="C84" s="567">
        <v>17212.580000000002</v>
      </c>
      <c r="D84" s="344" t="s">
        <v>12</v>
      </c>
      <c r="E84" s="567">
        <f>C84</f>
        <v>17212.580000000002</v>
      </c>
      <c r="F84" s="348" t="s">
        <v>12</v>
      </c>
      <c r="G84" s="350" t="s">
        <v>13</v>
      </c>
      <c r="H84" s="360" t="s">
        <v>358</v>
      </c>
      <c r="I84" s="361"/>
      <c r="J84" s="360" t="s">
        <v>358</v>
      </c>
      <c r="K84" s="361"/>
      <c r="L84" s="354" t="s">
        <v>410</v>
      </c>
      <c r="M84" s="338" t="s">
        <v>300</v>
      </c>
      <c r="N84" s="339"/>
      <c r="O84" s="15">
        <v>15</v>
      </c>
      <c r="P84" s="17">
        <v>2568</v>
      </c>
    </row>
    <row r="85" spans="1:16" x14ac:dyDescent="0.4">
      <c r="A85" s="375"/>
      <c r="B85" s="366"/>
      <c r="C85" s="568"/>
      <c r="D85" s="345"/>
      <c r="E85" s="568"/>
      <c r="F85" s="349"/>
      <c r="G85" s="351"/>
      <c r="H85" s="23">
        <f>E84</f>
        <v>17212.580000000002</v>
      </c>
      <c r="I85" s="21" t="s">
        <v>12</v>
      </c>
      <c r="J85" s="23">
        <f>H85</f>
        <v>17212.580000000002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x14ac:dyDescent="0.4">
      <c r="A86" s="374">
        <v>40</v>
      </c>
      <c r="B86" s="365" t="s">
        <v>351</v>
      </c>
      <c r="C86" s="567">
        <v>15375</v>
      </c>
      <c r="D86" s="344" t="s">
        <v>12</v>
      </c>
      <c r="E86" s="567">
        <v>14879.03</v>
      </c>
      <c r="F86" s="348" t="s">
        <v>12</v>
      </c>
      <c r="G86" s="350" t="s">
        <v>13</v>
      </c>
      <c r="H86" s="360" t="s">
        <v>359</v>
      </c>
      <c r="I86" s="361"/>
      <c r="J86" s="360" t="s">
        <v>359</v>
      </c>
      <c r="K86" s="361"/>
      <c r="L86" s="354" t="s">
        <v>411</v>
      </c>
      <c r="M86" s="338" t="s">
        <v>300</v>
      </c>
      <c r="N86" s="339"/>
      <c r="O86" s="15">
        <v>16</v>
      </c>
      <c r="P86" s="17">
        <v>2568</v>
      </c>
    </row>
    <row r="87" spans="1:16" x14ac:dyDescent="0.4">
      <c r="A87" s="375"/>
      <c r="B87" s="366"/>
      <c r="C87" s="568"/>
      <c r="D87" s="345"/>
      <c r="E87" s="568"/>
      <c r="F87" s="349"/>
      <c r="G87" s="351"/>
      <c r="H87" s="23">
        <f>E86</f>
        <v>14879.03</v>
      </c>
      <c r="I87" s="21" t="s">
        <v>12</v>
      </c>
      <c r="J87" s="23">
        <f>H87</f>
        <v>14879.03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755</v>
      </c>
      <c r="C88" s="567">
        <v>15000</v>
      </c>
      <c r="D88" s="344" t="s">
        <v>12</v>
      </c>
      <c r="E88" s="567">
        <f>C88</f>
        <v>15000</v>
      </c>
      <c r="F88" s="348" t="s">
        <v>12</v>
      </c>
      <c r="G88" s="350" t="s">
        <v>13</v>
      </c>
      <c r="H88" s="360" t="s">
        <v>756</v>
      </c>
      <c r="I88" s="361"/>
      <c r="J88" s="360" t="s">
        <v>756</v>
      </c>
      <c r="K88" s="361"/>
      <c r="L88" s="354" t="s">
        <v>568</v>
      </c>
      <c r="M88" s="338" t="s">
        <v>300</v>
      </c>
      <c r="N88" s="339"/>
      <c r="O88" s="15">
        <v>19</v>
      </c>
      <c r="P88" s="17">
        <v>2568</v>
      </c>
    </row>
    <row r="89" spans="1:16" ht="24.6" customHeight="1" x14ac:dyDescent="0.4">
      <c r="A89" s="375"/>
      <c r="B89" s="366"/>
      <c r="C89" s="568"/>
      <c r="D89" s="345"/>
      <c r="E89" s="568"/>
      <c r="F89" s="349"/>
      <c r="G89" s="351"/>
      <c r="H89" s="23">
        <f>E88</f>
        <v>15000</v>
      </c>
      <c r="I89" s="21" t="s">
        <v>12</v>
      </c>
      <c r="J89" s="23">
        <f>H89</f>
        <v>15000</v>
      </c>
      <c r="K89" s="21" t="s">
        <v>12</v>
      </c>
      <c r="L89" s="355"/>
      <c r="M89" s="22" t="s">
        <v>14</v>
      </c>
      <c r="N89" s="22">
        <v>1</v>
      </c>
      <c r="O89" s="15" t="s">
        <v>64</v>
      </c>
      <c r="P89" s="17">
        <v>2568</v>
      </c>
    </row>
    <row r="90" spans="1:16" ht="24.6" customHeight="1" x14ac:dyDescent="0.4">
      <c r="A90" s="374">
        <v>42</v>
      </c>
      <c r="B90" s="365" t="s">
        <v>351</v>
      </c>
      <c r="C90" s="567">
        <v>3870.97</v>
      </c>
      <c r="D90" s="344" t="s">
        <v>12</v>
      </c>
      <c r="E90" s="567">
        <v>3870.97</v>
      </c>
      <c r="F90" s="348" t="s">
        <v>12</v>
      </c>
      <c r="G90" s="350" t="s">
        <v>13</v>
      </c>
      <c r="H90" s="360" t="s">
        <v>552</v>
      </c>
      <c r="I90" s="361"/>
      <c r="J90" s="360" t="s">
        <v>552</v>
      </c>
      <c r="K90" s="361"/>
      <c r="L90" s="354" t="s">
        <v>569</v>
      </c>
      <c r="M90" s="338" t="s">
        <v>300</v>
      </c>
      <c r="N90" s="339"/>
      <c r="O90" s="15">
        <v>25</v>
      </c>
      <c r="P90" s="17">
        <v>2568</v>
      </c>
    </row>
    <row r="91" spans="1:16" ht="24.6" customHeight="1" x14ac:dyDescent="0.4">
      <c r="A91" s="375"/>
      <c r="B91" s="366"/>
      <c r="C91" s="568"/>
      <c r="D91" s="345"/>
      <c r="E91" s="568"/>
      <c r="F91" s="349"/>
      <c r="G91" s="351"/>
      <c r="H91" s="23">
        <f>E90</f>
        <v>3870.97</v>
      </c>
      <c r="I91" s="21" t="s">
        <v>12</v>
      </c>
      <c r="J91" s="23">
        <f>H91</f>
        <v>3870.97</v>
      </c>
      <c r="K91" s="21" t="s">
        <v>12</v>
      </c>
      <c r="L91" s="355"/>
      <c r="M91" s="22" t="s">
        <v>14</v>
      </c>
      <c r="N91" s="22">
        <v>25</v>
      </c>
      <c r="O91" s="15" t="s">
        <v>85</v>
      </c>
      <c r="P91" s="17">
        <v>2568</v>
      </c>
    </row>
    <row r="92" spans="1:16" ht="24.6" customHeight="1" x14ac:dyDescent="0.4">
      <c r="A92" s="374">
        <v>43</v>
      </c>
      <c r="B92" s="365" t="s">
        <v>757</v>
      </c>
      <c r="C92" s="567">
        <v>15000</v>
      </c>
      <c r="D92" s="344" t="s">
        <v>12</v>
      </c>
      <c r="E92" s="567">
        <f>C92</f>
        <v>15000</v>
      </c>
      <c r="F92" s="348" t="s">
        <v>12</v>
      </c>
      <c r="G92" s="350" t="s">
        <v>13</v>
      </c>
      <c r="H92" s="360" t="s">
        <v>758</v>
      </c>
      <c r="I92" s="361"/>
      <c r="J92" s="360" t="s">
        <v>758</v>
      </c>
      <c r="K92" s="361"/>
      <c r="L92" s="354" t="s">
        <v>570</v>
      </c>
      <c r="M92" s="338" t="s">
        <v>30</v>
      </c>
      <c r="N92" s="339"/>
      <c r="O92" s="15">
        <v>18</v>
      </c>
      <c r="P92" s="17">
        <v>2568</v>
      </c>
    </row>
    <row r="93" spans="1:16" ht="24.6" customHeight="1" x14ac:dyDescent="0.4">
      <c r="A93" s="375"/>
      <c r="B93" s="366"/>
      <c r="C93" s="568"/>
      <c r="D93" s="345"/>
      <c r="E93" s="568"/>
      <c r="F93" s="349"/>
      <c r="G93" s="351"/>
      <c r="H93" s="23">
        <f>C92</f>
        <v>15000</v>
      </c>
      <c r="I93" s="21" t="s">
        <v>12</v>
      </c>
      <c r="J93" s="23">
        <f>C92</f>
        <v>15000</v>
      </c>
      <c r="K93" s="21" t="s">
        <v>12</v>
      </c>
      <c r="L93" s="355"/>
      <c r="M93" s="22" t="s">
        <v>14</v>
      </c>
      <c r="N93" s="22">
        <v>1</v>
      </c>
      <c r="O93" s="15" t="s">
        <v>76</v>
      </c>
      <c r="P93" s="17">
        <v>2568</v>
      </c>
    </row>
    <row r="94" spans="1:16" x14ac:dyDescent="0.4">
      <c r="A94" s="374">
        <v>44</v>
      </c>
      <c r="B94" s="365" t="s">
        <v>360</v>
      </c>
      <c r="C94" s="567">
        <v>24637.599999999999</v>
      </c>
      <c r="D94" s="344" t="s">
        <v>12</v>
      </c>
      <c r="E94" s="567">
        <f>C94</f>
        <v>24637.599999999999</v>
      </c>
      <c r="F94" s="348" t="s">
        <v>12</v>
      </c>
      <c r="G94" s="350" t="s">
        <v>13</v>
      </c>
      <c r="H94" s="360" t="s">
        <v>361</v>
      </c>
      <c r="I94" s="361"/>
      <c r="J94" s="360" t="s">
        <v>361</v>
      </c>
      <c r="K94" s="361"/>
      <c r="L94" s="354" t="s">
        <v>412</v>
      </c>
      <c r="M94" s="338" t="s">
        <v>300</v>
      </c>
      <c r="N94" s="339"/>
      <c r="O94" s="15">
        <v>17</v>
      </c>
      <c r="P94" s="17">
        <v>2568</v>
      </c>
    </row>
    <row r="95" spans="1:16" x14ac:dyDescent="0.4">
      <c r="A95" s="375"/>
      <c r="B95" s="366"/>
      <c r="C95" s="568"/>
      <c r="D95" s="345"/>
      <c r="E95" s="568"/>
      <c r="F95" s="349"/>
      <c r="G95" s="351"/>
      <c r="H95" s="23">
        <f>E94</f>
        <v>24637.599999999999</v>
      </c>
      <c r="I95" s="21" t="s">
        <v>12</v>
      </c>
      <c r="J95" s="23">
        <f>H95</f>
        <v>24637.599999999999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x14ac:dyDescent="0.4">
      <c r="A96" s="374">
        <v>45</v>
      </c>
      <c r="B96" s="365" t="s">
        <v>360</v>
      </c>
      <c r="C96" s="567">
        <v>15759</v>
      </c>
      <c r="D96" s="344" t="s">
        <v>12</v>
      </c>
      <c r="E96" s="567">
        <f>C96</f>
        <v>15759</v>
      </c>
      <c r="F96" s="348" t="s">
        <v>12</v>
      </c>
      <c r="G96" s="350" t="s">
        <v>13</v>
      </c>
      <c r="H96" s="360" t="s">
        <v>362</v>
      </c>
      <c r="I96" s="361"/>
      <c r="J96" s="360" t="s">
        <v>362</v>
      </c>
      <c r="K96" s="361"/>
      <c r="L96" s="354" t="s">
        <v>413</v>
      </c>
      <c r="M96" s="338" t="s">
        <v>300</v>
      </c>
      <c r="N96" s="339"/>
      <c r="O96" s="15">
        <v>18</v>
      </c>
      <c r="P96" s="17">
        <v>2568</v>
      </c>
    </row>
    <row r="97" spans="1:16" x14ac:dyDescent="0.4">
      <c r="A97" s="375"/>
      <c r="B97" s="366"/>
      <c r="C97" s="568"/>
      <c r="D97" s="345"/>
      <c r="E97" s="568"/>
      <c r="F97" s="349"/>
      <c r="G97" s="351"/>
      <c r="H97" s="23">
        <f>E96</f>
        <v>15759</v>
      </c>
      <c r="I97" s="21" t="s">
        <v>12</v>
      </c>
      <c r="J97" s="23">
        <f>E96</f>
        <v>15759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x14ac:dyDescent="0.4">
      <c r="A98" s="374">
        <v>46</v>
      </c>
      <c r="B98" s="365" t="s">
        <v>363</v>
      </c>
      <c r="C98" s="567">
        <v>15952</v>
      </c>
      <c r="D98" s="344" t="s">
        <v>12</v>
      </c>
      <c r="E98" s="567">
        <f>C98</f>
        <v>15952</v>
      </c>
      <c r="F98" s="348" t="s">
        <v>12</v>
      </c>
      <c r="G98" s="350" t="s">
        <v>13</v>
      </c>
      <c r="H98" s="360" t="s">
        <v>364</v>
      </c>
      <c r="I98" s="361"/>
      <c r="J98" s="360" t="s">
        <v>364</v>
      </c>
      <c r="K98" s="361"/>
      <c r="L98" s="354" t="s">
        <v>414</v>
      </c>
      <c r="M98" s="338" t="s">
        <v>300</v>
      </c>
      <c r="N98" s="339"/>
      <c r="O98" s="15">
        <v>429</v>
      </c>
      <c r="P98" s="17">
        <v>2568</v>
      </c>
    </row>
    <row r="99" spans="1:16" x14ac:dyDescent="0.4">
      <c r="A99" s="375"/>
      <c r="B99" s="366"/>
      <c r="C99" s="568"/>
      <c r="D99" s="345"/>
      <c r="E99" s="568"/>
      <c r="F99" s="349"/>
      <c r="G99" s="351"/>
      <c r="H99" s="23">
        <f>E98</f>
        <v>15952</v>
      </c>
      <c r="I99" s="21" t="s">
        <v>12</v>
      </c>
      <c r="J99" s="23">
        <f>H99</f>
        <v>15952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x14ac:dyDescent="0.4">
      <c r="A100" s="374">
        <v>47</v>
      </c>
      <c r="B100" s="365" t="s">
        <v>363</v>
      </c>
      <c r="C100" s="567">
        <v>14598</v>
      </c>
      <c r="D100" s="344" t="s">
        <v>12</v>
      </c>
      <c r="E100" s="567">
        <f>C100</f>
        <v>14598</v>
      </c>
      <c r="F100" s="348" t="s">
        <v>12</v>
      </c>
      <c r="G100" s="350" t="s">
        <v>13</v>
      </c>
      <c r="H100" s="360" t="s">
        <v>365</v>
      </c>
      <c r="I100" s="361"/>
      <c r="J100" s="360" t="s">
        <v>365</v>
      </c>
      <c r="K100" s="361"/>
      <c r="L100" s="354" t="s">
        <v>415</v>
      </c>
      <c r="M100" s="338" t="s">
        <v>300</v>
      </c>
      <c r="N100" s="339"/>
      <c r="O100" s="15">
        <v>430</v>
      </c>
      <c r="P100" s="17">
        <v>2568</v>
      </c>
    </row>
    <row r="101" spans="1:16" x14ac:dyDescent="0.4">
      <c r="A101" s="375"/>
      <c r="B101" s="366"/>
      <c r="C101" s="568"/>
      <c r="D101" s="345"/>
      <c r="E101" s="568"/>
      <c r="F101" s="349"/>
      <c r="G101" s="351"/>
      <c r="H101" s="23">
        <f>E100</f>
        <v>14598</v>
      </c>
      <c r="I101" s="21" t="s">
        <v>12</v>
      </c>
      <c r="J101" s="23">
        <f>H101</f>
        <v>14598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x14ac:dyDescent="0.4">
      <c r="A102" s="374">
        <v>48</v>
      </c>
      <c r="B102" s="365" t="s">
        <v>363</v>
      </c>
      <c r="C102" s="567">
        <v>14173</v>
      </c>
      <c r="D102" s="344" t="s">
        <v>12</v>
      </c>
      <c r="E102" s="567">
        <f>C102</f>
        <v>14173</v>
      </c>
      <c r="F102" s="348" t="s">
        <v>12</v>
      </c>
      <c r="G102" s="350" t="s">
        <v>13</v>
      </c>
      <c r="H102" s="360" t="s">
        <v>366</v>
      </c>
      <c r="I102" s="361"/>
      <c r="J102" s="360" t="s">
        <v>366</v>
      </c>
      <c r="K102" s="361"/>
      <c r="L102" s="354" t="s">
        <v>416</v>
      </c>
      <c r="M102" s="338" t="s">
        <v>300</v>
      </c>
      <c r="N102" s="339"/>
      <c r="O102" s="15">
        <v>431</v>
      </c>
      <c r="P102" s="17">
        <v>2568</v>
      </c>
    </row>
    <row r="103" spans="1:16" x14ac:dyDescent="0.4">
      <c r="A103" s="375"/>
      <c r="B103" s="366"/>
      <c r="C103" s="568"/>
      <c r="D103" s="345"/>
      <c r="E103" s="568"/>
      <c r="F103" s="349"/>
      <c r="G103" s="351"/>
      <c r="H103" s="23">
        <f>E102</f>
        <v>14173</v>
      </c>
      <c r="I103" s="21" t="s">
        <v>12</v>
      </c>
      <c r="J103" s="23">
        <f>H103</f>
        <v>14173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x14ac:dyDescent="0.4">
      <c r="A104" s="374">
        <v>49</v>
      </c>
      <c r="B104" s="365" t="s">
        <v>368</v>
      </c>
      <c r="C104" s="567">
        <v>13880</v>
      </c>
      <c r="D104" s="344" t="s">
        <v>12</v>
      </c>
      <c r="E104" s="567">
        <f>C104</f>
        <v>13880</v>
      </c>
      <c r="F104" s="348" t="s">
        <v>12</v>
      </c>
      <c r="G104" s="350" t="s">
        <v>13</v>
      </c>
      <c r="H104" s="360" t="s">
        <v>367</v>
      </c>
      <c r="I104" s="361"/>
      <c r="J104" s="360" t="s">
        <v>367</v>
      </c>
      <c r="K104" s="361"/>
      <c r="L104" s="354" t="s">
        <v>417</v>
      </c>
      <c r="M104" s="338" t="s">
        <v>300</v>
      </c>
      <c r="N104" s="339"/>
      <c r="O104" s="15">
        <v>432</v>
      </c>
      <c r="P104" s="17">
        <v>2568</v>
      </c>
    </row>
    <row r="105" spans="1:16" x14ac:dyDescent="0.4">
      <c r="A105" s="375"/>
      <c r="B105" s="366"/>
      <c r="C105" s="568"/>
      <c r="D105" s="345"/>
      <c r="E105" s="568"/>
      <c r="F105" s="349"/>
      <c r="G105" s="351"/>
      <c r="H105" s="23">
        <f>E104</f>
        <v>13880</v>
      </c>
      <c r="I105" s="21" t="s">
        <v>12</v>
      </c>
      <c r="J105" s="23">
        <f>H105</f>
        <v>13880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x14ac:dyDescent="0.4">
      <c r="A106" s="374">
        <v>50</v>
      </c>
      <c r="B106" s="365" t="s">
        <v>368</v>
      </c>
      <c r="C106" s="567">
        <v>13147</v>
      </c>
      <c r="D106" s="344" t="s">
        <v>12</v>
      </c>
      <c r="E106" s="567">
        <f>C106</f>
        <v>13147</v>
      </c>
      <c r="F106" s="348" t="s">
        <v>12</v>
      </c>
      <c r="G106" s="350" t="s">
        <v>13</v>
      </c>
      <c r="H106" s="360" t="s">
        <v>369</v>
      </c>
      <c r="I106" s="361"/>
      <c r="J106" s="360" t="s">
        <v>369</v>
      </c>
      <c r="K106" s="361"/>
      <c r="L106" s="354" t="s">
        <v>418</v>
      </c>
      <c r="M106" s="338" t="s">
        <v>300</v>
      </c>
      <c r="N106" s="339"/>
      <c r="O106" s="15">
        <v>433</v>
      </c>
      <c r="P106" s="17">
        <v>2568</v>
      </c>
    </row>
    <row r="107" spans="1:16" x14ac:dyDescent="0.4">
      <c r="A107" s="375"/>
      <c r="B107" s="366"/>
      <c r="C107" s="568"/>
      <c r="D107" s="345"/>
      <c r="E107" s="568"/>
      <c r="F107" s="349"/>
      <c r="G107" s="351"/>
      <c r="H107" s="23">
        <f>E106</f>
        <v>13147</v>
      </c>
      <c r="I107" s="21" t="s">
        <v>12</v>
      </c>
      <c r="J107" s="23">
        <f>H107</f>
        <v>13147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x14ac:dyDescent="0.4">
      <c r="A108" s="374">
        <v>51</v>
      </c>
      <c r="B108" s="365" t="s">
        <v>368</v>
      </c>
      <c r="C108" s="567">
        <v>11177</v>
      </c>
      <c r="D108" s="344" t="s">
        <v>12</v>
      </c>
      <c r="E108" s="567">
        <f>C108</f>
        <v>11177</v>
      </c>
      <c r="F108" s="348" t="s">
        <v>12</v>
      </c>
      <c r="G108" s="350" t="s">
        <v>13</v>
      </c>
      <c r="H108" s="360" t="s">
        <v>370</v>
      </c>
      <c r="I108" s="361"/>
      <c r="J108" s="360" t="s">
        <v>370</v>
      </c>
      <c r="K108" s="361"/>
      <c r="L108" s="354" t="s">
        <v>419</v>
      </c>
      <c r="M108" s="338" t="s">
        <v>300</v>
      </c>
      <c r="N108" s="339"/>
      <c r="O108" s="15">
        <v>434</v>
      </c>
      <c r="P108" s="17">
        <v>2568</v>
      </c>
    </row>
    <row r="109" spans="1:16" x14ac:dyDescent="0.4">
      <c r="A109" s="375"/>
      <c r="B109" s="366"/>
      <c r="C109" s="568"/>
      <c r="D109" s="345"/>
      <c r="E109" s="568"/>
      <c r="F109" s="349"/>
      <c r="G109" s="351"/>
      <c r="H109" s="23">
        <f>E108</f>
        <v>11177</v>
      </c>
      <c r="I109" s="21" t="s">
        <v>12</v>
      </c>
      <c r="J109" s="23">
        <f>H109</f>
        <v>11177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x14ac:dyDescent="0.4">
      <c r="A110" s="374">
        <v>52</v>
      </c>
      <c r="B110" s="365" t="s">
        <v>371</v>
      </c>
      <c r="C110" s="567">
        <v>13638.3</v>
      </c>
      <c r="D110" s="344" t="s">
        <v>12</v>
      </c>
      <c r="E110" s="567">
        <f>C110</f>
        <v>13638.3</v>
      </c>
      <c r="F110" s="348" t="s">
        <v>12</v>
      </c>
      <c r="G110" s="350" t="s">
        <v>13</v>
      </c>
      <c r="H110" s="360" t="s">
        <v>372</v>
      </c>
      <c r="I110" s="361"/>
      <c r="J110" s="360" t="s">
        <v>372</v>
      </c>
      <c r="K110" s="361"/>
      <c r="L110" s="354" t="s">
        <v>420</v>
      </c>
      <c r="M110" s="338" t="s">
        <v>300</v>
      </c>
      <c r="N110" s="339"/>
      <c r="O110" s="15">
        <v>435</v>
      </c>
      <c r="P110" s="17">
        <v>2568</v>
      </c>
    </row>
    <row r="111" spans="1:16" x14ac:dyDescent="0.4">
      <c r="A111" s="375"/>
      <c r="B111" s="366"/>
      <c r="C111" s="568"/>
      <c r="D111" s="345"/>
      <c r="E111" s="568"/>
      <c r="F111" s="349"/>
      <c r="G111" s="351"/>
      <c r="H111" s="23">
        <f>E110</f>
        <v>13638.3</v>
      </c>
      <c r="I111" s="21" t="s">
        <v>12</v>
      </c>
      <c r="J111" s="23">
        <f>H111</f>
        <v>13638.3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x14ac:dyDescent="0.4">
      <c r="A112" s="374">
        <v>53</v>
      </c>
      <c r="B112" s="365" t="s">
        <v>374</v>
      </c>
      <c r="C112" s="567">
        <v>13684</v>
      </c>
      <c r="D112" s="344" t="s">
        <v>12</v>
      </c>
      <c r="E112" s="567">
        <f>C112</f>
        <v>13684</v>
      </c>
      <c r="F112" s="348" t="s">
        <v>12</v>
      </c>
      <c r="G112" s="350" t="s">
        <v>13</v>
      </c>
      <c r="H112" s="360" t="s">
        <v>373</v>
      </c>
      <c r="I112" s="361"/>
      <c r="J112" s="360" t="s">
        <v>373</v>
      </c>
      <c r="K112" s="361"/>
      <c r="L112" s="354" t="s">
        <v>421</v>
      </c>
      <c r="M112" s="338" t="s">
        <v>300</v>
      </c>
      <c r="N112" s="339"/>
      <c r="O112" s="15">
        <v>436</v>
      </c>
      <c r="P112" s="17">
        <v>2568</v>
      </c>
    </row>
    <row r="113" spans="1:16" x14ac:dyDescent="0.4">
      <c r="A113" s="375"/>
      <c r="B113" s="366"/>
      <c r="C113" s="568"/>
      <c r="D113" s="345"/>
      <c r="E113" s="568"/>
      <c r="F113" s="349"/>
      <c r="G113" s="351"/>
      <c r="H113" s="23">
        <f>E112</f>
        <v>13684</v>
      </c>
      <c r="I113" s="21" t="s">
        <v>12</v>
      </c>
      <c r="J113" s="23">
        <f>H113</f>
        <v>13684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x14ac:dyDescent="0.4">
      <c r="A114" s="374">
        <v>54</v>
      </c>
      <c r="B114" s="365" t="s">
        <v>368</v>
      </c>
      <c r="C114" s="567">
        <v>13285</v>
      </c>
      <c r="D114" s="344" t="s">
        <v>12</v>
      </c>
      <c r="E114" s="567">
        <f>C114</f>
        <v>13285</v>
      </c>
      <c r="F114" s="348" t="s">
        <v>12</v>
      </c>
      <c r="G114" s="350" t="s">
        <v>13</v>
      </c>
      <c r="H114" s="360" t="s">
        <v>375</v>
      </c>
      <c r="I114" s="361"/>
      <c r="J114" s="360" t="s">
        <v>375</v>
      </c>
      <c r="K114" s="361"/>
      <c r="L114" s="354" t="s">
        <v>422</v>
      </c>
      <c r="M114" s="338" t="s">
        <v>300</v>
      </c>
      <c r="N114" s="339"/>
      <c r="O114" s="15">
        <v>437</v>
      </c>
      <c r="P114" s="17">
        <v>2568</v>
      </c>
    </row>
    <row r="115" spans="1:16" x14ac:dyDescent="0.4">
      <c r="A115" s="375"/>
      <c r="B115" s="366"/>
      <c r="C115" s="568"/>
      <c r="D115" s="345"/>
      <c r="E115" s="568"/>
      <c r="F115" s="349"/>
      <c r="G115" s="351"/>
      <c r="H115" s="23">
        <f>E114</f>
        <v>13285</v>
      </c>
      <c r="I115" s="21" t="s">
        <v>12</v>
      </c>
      <c r="J115" s="23">
        <f>H115</f>
        <v>13285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x14ac:dyDescent="0.4">
      <c r="A116" s="374">
        <v>55</v>
      </c>
      <c r="B116" s="365" t="s">
        <v>371</v>
      </c>
      <c r="C116" s="567">
        <v>15450</v>
      </c>
      <c r="D116" s="344" t="s">
        <v>12</v>
      </c>
      <c r="E116" s="567">
        <f>C116</f>
        <v>15450</v>
      </c>
      <c r="F116" s="348" t="s">
        <v>12</v>
      </c>
      <c r="G116" s="350" t="s">
        <v>13</v>
      </c>
      <c r="H116" s="360" t="s">
        <v>376</v>
      </c>
      <c r="I116" s="361"/>
      <c r="J116" s="360" t="s">
        <v>376</v>
      </c>
      <c r="K116" s="361"/>
      <c r="L116" s="354" t="s">
        <v>423</v>
      </c>
      <c r="M116" s="338" t="s">
        <v>300</v>
      </c>
      <c r="N116" s="339"/>
      <c r="O116" s="15">
        <v>438</v>
      </c>
      <c r="P116" s="17">
        <v>2568</v>
      </c>
    </row>
    <row r="117" spans="1:16" x14ac:dyDescent="0.4">
      <c r="A117" s="375"/>
      <c r="B117" s="366"/>
      <c r="C117" s="568"/>
      <c r="D117" s="345"/>
      <c r="E117" s="568"/>
      <c r="F117" s="349"/>
      <c r="G117" s="351"/>
      <c r="H117" s="23">
        <f>E116</f>
        <v>15450</v>
      </c>
      <c r="I117" s="21" t="s">
        <v>12</v>
      </c>
      <c r="J117" s="23">
        <f>H117</f>
        <v>15450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x14ac:dyDescent="0.4">
      <c r="A118" s="374">
        <v>56</v>
      </c>
      <c r="B118" s="365" t="s">
        <v>371</v>
      </c>
      <c r="C118" s="567">
        <v>15862.25</v>
      </c>
      <c r="D118" s="344" t="s">
        <v>12</v>
      </c>
      <c r="E118" s="567">
        <f>C118</f>
        <v>15862.25</v>
      </c>
      <c r="F118" s="348" t="s">
        <v>12</v>
      </c>
      <c r="G118" s="350" t="s">
        <v>13</v>
      </c>
      <c r="H118" s="360" t="s">
        <v>377</v>
      </c>
      <c r="I118" s="361"/>
      <c r="J118" s="360" t="s">
        <v>377</v>
      </c>
      <c r="K118" s="361"/>
      <c r="L118" s="354" t="s">
        <v>424</v>
      </c>
      <c r="M118" s="338" t="s">
        <v>300</v>
      </c>
      <c r="N118" s="339"/>
      <c r="O118" s="15">
        <v>439</v>
      </c>
      <c r="P118" s="17">
        <v>2568</v>
      </c>
    </row>
    <row r="119" spans="1:16" x14ac:dyDescent="0.4">
      <c r="A119" s="375"/>
      <c r="B119" s="366"/>
      <c r="C119" s="568"/>
      <c r="D119" s="345"/>
      <c r="E119" s="568"/>
      <c r="F119" s="349"/>
      <c r="G119" s="351"/>
      <c r="H119" s="23">
        <f>E118</f>
        <v>15862.25</v>
      </c>
      <c r="I119" s="21" t="s">
        <v>12</v>
      </c>
      <c r="J119" s="23">
        <f>H119</f>
        <v>15862.25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x14ac:dyDescent="0.4">
      <c r="A120" s="374">
        <v>57</v>
      </c>
      <c r="B120" s="365" t="s">
        <v>371</v>
      </c>
      <c r="C120" s="567">
        <v>15255</v>
      </c>
      <c r="D120" s="344" t="s">
        <v>12</v>
      </c>
      <c r="E120" s="567">
        <f>C120</f>
        <v>15255</v>
      </c>
      <c r="F120" s="348" t="s">
        <v>12</v>
      </c>
      <c r="G120" s="350" t="s">
        <v>13</v>
      </c>
      <c r="H120" s="360" t="s">
        <v>378</v>
      </c>
      <c r="I120" s="361"/>
      <c r="J120" s="360" t="s">
        <v>378</v>
      </c>
      <c r="K120" s="361"/>
      <c r="L120" s="354" t="s">
        <v>425</v>
      </c>
      <c r="M120" s="338" t="s">
        <v>300</v>
      </c>
      <c r="N120" s="339"/>
      <c r="O120" s="15">
        <v>440</v>
      </c>
      <c r="P120" s="17">
        <v>2568</v>
      </c>
    </row>
    <row r="121" spans="1:16" x14ac:dyDescent="0.4">
      <c r="A121" s="375"/>
      <c r="B121" s="366"/>
      <c r="C121" s="568"/>
      <c r="D121" s="345"/>
      <c r="E121" s="568"/>
      <c r="F121" s="349"/>
      <c r="G121" s="351"/>
      <c r="H121" s="23">
        <f>E120</f>
        <v>15255</v>
      </c>
      <c r="I121" s="21" t="s">
        <v>12</v>
      </c>
      <c r="J121" s="23">
        <f>H121</f>
        <v>15255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x14ac:dyDescent="0.4">
      <c r="A122" s="374">
        <v>58</v>
      </c>
      <c r="B122" s="365" t="s">
        <v>371</v>
      </c>
      <c r="C122" s="567">
        <v>15450</v>
      </c>
      <c r="D122" s="344" t="s">
        <v>12</v>
      </c>
      <c r="E122" s="567">
        <f>C122</f>
        <v>15450</v>
      </c>
      <c r="F122" s="348" t="s">
        <v>12</v>
      </c>
      <c r="G122" s="350" t="s">
        <v>13</v>
      </c>
      <c r="H122" s="360" t="s">
        <v>379</v>
      </c>
      <c r="I122" s="361"/>
      <c r="J122" s="360" t="s">
        <v>379</v>
      </c>
      <c r="K122" s="361"/>
      <c r="L122" s="354" t="s">
        <v>426</v>
      </c>
      <c r="M122" s="338" t="s">
        <v>300</v>
      </c>
      <c r="N122" s="339"/>
      <c r="O122" s="15">
        <v>441</v>
      </c>
      <c r="P122" s="17">
        <v>2568</v>
      </c>
    </row>
    <row r="123" spans="1:16" x14ac:dyDescent="0.4">
      <c r="A123" s="375"/>
      <c r="B123" s="366"/>
      <c r="C123" s="568"/>
      <c r="D123" s="345"/>
      <c r="E123" s="568"/>
      <c r="F123" s="349"/>
      <c r="G123" s="351"/>
      <c r="H123" s="23">
        <f>E122</f>
        <v>15450</v>
      </c>
      <c r="I123" s="21" t="s">
        <v>12</v>
      </c>
      <c r="J123" s="23">
        <f>H123</f>
        <v>15450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x14ac:dyDescent="0.4">
      <c r="A124" s="374">
        <v>59</v>
      </c>
      <c r="B124" s="365" t="s">
        <v>371</v>
      </c>
      <c r="C124" s="567">
        <v>15914</v>
      </c>
      <c r="D124" s="344" t="s">
        <v>12</v>
      </c>
      <c r="E124" s="567">
        <f>C124</f>
        <v>15914</v>
      </c>
      <c r="F124" s="348" t="s">
        <v>12</v>
      </c>
      <c r="G124" s="350" t="s">
        <v>13</v>
      </c>
      <c r="H124" s="360" t="s">
        <v>380</v>
      </c>
      <c r="I124" s="361"/>
      <c r="J124" s="360" t="s">
        <v>380</v>
      </c>
      <c r="K124" s="361"/>
      <c r="L124" s="354" t="s">
        <v>427</v>
      </c>
      <c r="M124" s="338" t="s">
        <v>300</v>
      </c>
      <c r="N124" s="339"/>
      <c r="O124" s="15">
        <v>442</v>
      </c>
      <c r="P124" s="17">
        <v>2568</v>
      </c>
    </row>
    <row r="125" spans="1:16" x14ac:dyDescent="0.4">
      <c r="A125" s="375"/>
      <c r="B125" s="366"/>
      <c r="C125" s="568"/>
      <c r="D125" s="345"/>
      <c r="E125" s="568"/>
      <c r="F125" s="349"/>
      <c r="G125" s="351"/>
      <c r="H125" s="23">
        <f>E124</f>
        <v>15914</v>
      </c>
      <c r="I125" s="21" t="s">
        <v>12</v>
      </c>
      <c r="J125" s="23">
        <f>H125</f>
        <v>15914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x14ac:dyDescent="0.4">
      <c r="A126" s="374">
        <v>60</v>
      </c>
      <c r="B126" s="365" t="s">
        <v>371</v>
      </c>
      <c r="C126" s="567">
        <v>15914</v>
      </c>
      <c r="D126" s="344" t="s">
        <v>12</v>
      </c>
      <c r="E126" s="567">
        <f>C126</f>
        <v>15914</v>
      </c>
      <c r="F126" s="348" t="s">
        <v>12</v>
      </c>
      <c r="G126" s="350" t="s">
        <v>13</v>
      </c>
      <c r="H126" s="360" t="s">
        <v>381</v>
      </c>
      <c r="I126" s="361"/>
      <c r="J126" s="360" t="s">
        <v>381</v>
      </c>
      <c r="K126" s="361"/>
      <c r="L126" s="354" t="s">
        <v>428</v>
      </c>
      <c r="M126" s="338" t="s">
        <v>300</v>
      </c>
      <c r="N126" s="339"/>
      <c r="O126" s="15">
        <v>443</v>
      </c>
      <c r="P126" s="17">
        <v>2568</v>
      </c>
    </row>
    <row r="127" spans="1:16" x14ac:dyDescent="0.4">
      <c r="A127" s="375"/>
      <c r="B127" s="366"/>
      <c r="C127" s="568"/>
      <c r="D127" s="345"/>
      <c r="E127" s="568"/>
      <c r="F127" s="349"/>
      <c r="G127" s="351"/>
      <c r="H127" s="23">
        <f>E126</f>
        <v>15914</v>
      </c>
      <c r="I127" s="21" t="s">
        <v>12</v>
      </c>
      <c r="J127" s="23">
        <f>H127</f>
        <v>15914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8" spans="1:16" x14ac:dyDescent="0.4">
      <c r="A128" s="374">
        <v>61</v>
      </c>
      <c r="B128" s="365" t="s">
        <v>371</v>
      </c>
      <c r="C128" s="567">
        <v>15836</v>
      </c>
      <c r="D128" s="344" t="s">
        <v>12</v>
      </c>
      <c r="E128" s="567">
        <f>C128</f>
        <v>15836</v>
      </c>
      <c r="F128" s="348" t="s">
        <v>12</v>
      </c>
      <c r="G128" s="350" t="s">
        <v>13</v>
      </c>
      <c r="H128" s="360" t="s">
        <v>382</v>
      </c>
      <c r="I128" s="361"/>
      <c r="J128" s="360" t="s">
        <v>382</v>
      </c>
      <c r="K128" s="361"/>
      <c r="L128" s="354" t="s">
        <v>429</v>
      </c>
      <c r="M128" s="338" t="s">
        <v>300</v>
      </c>
      <c r="N128" s="339"/>
      <c r="O128" s="15">
        <v>444</v>
      </c>
      <c r="P128" s="17">
        <v>2568</v>
      </c>
    </row>
    <row r="129" spans="1:16" x14ac:dyDescent="0.4">
      <c r="A129" s="375"/>
      <c r="B129" s="366"/>
      <c r="C129" s="568"/>
      <c r="D129" s="345"/>
      <c r="E129" s="568"/>
      <c r="F129" s="349"/>
      <c r="G129" s="351"/>
      <c r="H129" s="23">
        <f>E128</f>
        <v>15836</v>
      </c>
      <c r="I129" s="21" t="s">
        <v>12</v>
      </c>
      <c r="J129" s="23">
        <f>H129</f>
        <v>15836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2567</v>
      </c>
    </row>
    <row r="130" spans="1:16" x14ac:dyDescent="0.4">
      <c r="A130" s="374">
        <v>62</v>
      </c>
      <c r="B130" s="365" t="s">
        <v>371</v>
      </c>
      <c r="C130" s="567">
        <v>15375</v>
      </c>
      <c r="D130" s="344" t="s">
        <v>12</v>
      </c>
      <c r="E130" s="567">
        <v>3471.77</v>
      </c>
      <c r="F130" s="348" t="s">
        <v>12</v>
      </c>
      <c r="G130" s="350" t="s">
        <v>13</v>
      </c>
      <c r="H130" s="360" t="s">
        <v>383</v>
      </c>
      <c r="I130" s="361"/>
      <c r="J130" s="360" t="s">
        <v>383</v>
      </c>
      <c r="K130" s="361"/>
      <c r="L130" s="354" t="s">
        <v>430</v>
      </c>
      <c r="M130" s="338" t="s">
        <v>300</v>
      </c>
      <c r="N130" s="339"/>
      <c r="O130" s="15">
        <v>445</v>
      </c>
      <c r="P130" s="17">
        <v>2568</v>
      </c>
    </row>
    <row r="131" spans="1:16" x14ac:dyDescent="0.4">
      <c r="A131" s="375"/>
      <c r="B131" s="366"/>
      <c r="C131" s="568"/>
      <c r="D131" s="345"/>
      <c r="E131" s="568"/>
      <c r="F131" s="349"/>
      <c r="G131" s="351"/>
      <c r="H131" s="23">
        <f>E130</f>
        <v>3471.77</v>
      </c>
      <c r="I131" s="21" t="s">
        <v>12</v>
      </c>
      <c r="J131" s="23">
        <f>H131</f>
        <v>3471.77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2567</v>
      </c>
    </row>
    <row r="132" spans="1:16" x14ac:dyDescent="0.4">
      <c r="A132" s="374">
        <v>63</v>
      </c>
      <c r="B132" s="365" t="s">
        <v>371</v>
      </c>
      <c r="C132" s="567">
        <v>15000</v>
      </c>
      <c r="D132" s="344" t="s">
        <v>12</v>
      </c>
      <c r="E132" s="567">
        <f>C132</f>
        <v>15000</v>
      </c>
      <c r="F132" s="348" t="s">
        <v>12</v>
      </c>
      <c r="G132" s="350" t="s">
        <v>13</v>
      </c>
      <c r="H132" s="360" t="s">
        <v>385</v>
      </c>
      <c r="I132" s="361"/>
      <c r="J132" s="360" t="s">
        <v>385</v>
      </c>
      <c r="K132" s="361"/>
      <c r="L132" s="354" t="s">
        <v>432</v>
      </c>
      <c r="M132" s="338" t="s">
        <v>300</v>
      </c>
      <c r="N132" s="339"/>
      <c r="O132" s="15">
        <v>447</v>
      </c>
      <c r="P132" s="17">
        <v>2568</v>
      </c>
    </row>
    <row r="133" spans="1:16" x14ac:dyDescent="0.4">
      <c r="A133" s="375"/>
      <c r="B133" s="366"/>
      <c r="C133" s="568"/>
      <c r="D133" s="345"/>
      <c r="E133" s="568"/>
      <c r="F133" s="349"/>
      <c r="G133" s="351"/>
      <c r="H133" s="23">
        <f>E132</f>
        <v>15000</v>
      </c>
      <c r="I133" s="21" t="s">
        <v>12</v>
      </c>
      <c r="J133" s="23">
        <f>H133</f>
        <v>15000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2567</v>
      </c>
    </row>
    <row r="134" spans="1:16" x14ac:dyDescent="0.4">
      <c r="A134" s="374">
        <v>64</v>
      </c>
      <c r="B134" s="365" t="s">
        <v>371</v>
      </c>
      <c r="C134" s="567">
        <v>15450</v>
      </c>
      <c r="D134" s="531" t="s">
        <v>12</v>
      </c>
      <c r="E134" s="567">
        <f>C134</f>
        <v>15450</v>
      </c>
      <c r="F134" s="531" t="s">
        <v>12</v>
      </c>
      <c r="G134" s="532" t="s">
        <v>13</v>
      </c>
      <c r="H134" s="360" t="s">
        <v>386</v>
      </c>
      <c r="I134" s="361"/>
      <c r="J134" s="360" t="s">
        <v>386</v>
      </c>
      <c r="K134" s="361"/>
      <c r="L134" s="354" t="s">
        <v>433</v>
      </c>
      <c r="M134" s="338" t="s">
        <v>300</v>
      </c>
      <c r="N134" s="339"/>
      <c r="O134" s="15">
        <v>448</v>
      </c>
      <c r="P134" s="17">
        <v>2568</v>
      </c>
    </row>
    <row r="135" spans="1:16" x14ac:dyDescent="0.4">
      <c r="A135" s="375"/>
      <c r="B135" s="366"/>
      <c r="C135" s="568"/>
      <c r="D135" s="345"/>
      <c r="E135" s="568"/>
      <c r="F135" s="345"/>
      <c r="G135" s="351"/>
      <c r="H135" s="24">
        <f>E134</f>
        <v>15450</v>
      </c>
      <c r="I135" s="20" t="s">
        <v>12</v>
      </c>
      <c r="J135" s="19">
        <f>H135</f>
        <v>15450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2567</v>
      </c>
    </row>
    <row r="136" spans="1:16" ht="24.6" customHeight="1" x14ac:dyDescent="0.4">
      <c r="A136" s="374">
        <v>65</v>
      </c>
      <c r="B136" s="365" t="s">
        <v>774</v>
      </c>
      <c r="C136" s="567">
        <v>15000</v>
      </c>
      <c r="D136" s="344" t="s">
        <v>12</v>
      </c>
      <c r="E136" s="567">
        <f>C136</f>
        <v>15000</v>
      </c>
      <c r="F136" s="348" t="s">
        <v>12</v>
      </c>
      <c r="G136" s="350" t="s">
        <v>13</v>
      </c>
      <c r="H136" s="360" t="s">
        <v>777</v>
      </c>
      <c r="I136" s="361"/>
      <c r="J136" s="360" t="s">
        <v>777</v>
      </c>
      <c r="K136" s="361"/>
      <c r="L136" s="354" t="s">
        <v>434</v>
      </c>
      <c r="M136" s="338" t="s">
        <v>300</v>
      </c>
      <c r="N136" s="339"/>
      <c r="O136" s="15">
        <v>613</v>
      </c>
      <c r="P136" s="17">
        <v>2568</v>
      </c>
    </row>
    <row r="137" spans="1:16" x14ac:dyDescent="0.4">
      <c r="A137" s="375"/>
      <c r="B137" s="366"/>
      <c r="C137" s="568"/>
      <c r="D137" s="345"/>
      <c r="E137" s="568"/>
      <c r="F137" s="349"/>
      <c r="G137" s="351"/>
      <c r="H137" s="23">
        <f>C136</f>
        <v>15000</v>
      </c>
      <c r="I137" s="21" t="s">
        <v>12</v>
      </c>
      <c r="J137" s="23">
        <f>C136</f>
        <v>15000</v>
      </c>
      <c r="K137" s="21" t="s">
        <v>12</v>
      </c>
      <c r="L137" s="355"/>
      <c r="M137" s="22" t="s">
        <v>14</v>
      </c>
      <c r="N137" s="22">
        <v>1</v>
      </c>
      <c r="O137" s="15" t="s">
        <v>741</v>
      </c>
      <c r="P137" s="17">
        <v>2567</v>
      </c>
    </row>
    <row r="138" spans="1:16" ht="24.6" customHeight="1" x14ac:dyDescent="0.4">
      <c r="A138" s="374">
        <v>66</v>
      </c>
      <c r="B138" s="365" t="s">
        <v>774</v>
      </c>
      <c r="C138" s="567">
        <v>10645.16</v>
      </c>
      <c r="D138" s="344" t="s">
        <v>12</v>
      </c>
      <c r="E138" s="567">
        <f>C138</f>
        <v>10645.16</v>
      </c>
      <c r="F138" s="348" t="s">
        <v>12</v>
      </c>
      <c r="G138" s="350" t="s">
        <v>13</v>
      </c>
      <c r="H138" s="360" t="s">
        <v>562</v>
      </c>
      <c r="I138" s="361"/>
      <c r="J138" s="360" t="s">
        <v>562</v>
      </c>
      <c r="K138" s="361"/>
      <c r="L138" s="354" t="s">
        <v>456</v>
      </c>
      <c r="M138" s="338" t="s">
        <v>300</v>
      </c>
      <c r="N138" s="339"/>
      <c r="O138" s="15">
        <v>658</v>
      </c>
      <c r="P138" s="17">
        <v>2568</v>
      </c>
    </row>
    <row r="139" spans="1:16" x14ac:dyDescent="0.4">
      <c r="A139" s="375"/>
      <c r="B139" s="366"/>
      <c r="C139" s="568"/>
      <c r="D139" s="345"/>
      <c r="E139" s="568"/>
      <c r="F139" s="349"/>
      <c r="G139" s="351"/>
      <c r="H139" s="23">
        <f>C138</f>
        <v>10645.16</v>
      </c>
      <c r="I139" s="21" t="s">
        <v>12</v>
      </c>
      <c r="J139" s="23">
        <f>H139</f>
        <v>10645.16</v>
      </c>
      <c r="K139" s="21" t="s">
        <v>12</v>
      </c>
      <c r="L139" s="355"/>
      <c r="M139" s="22" t="s">
        <v>14</v>
      </c>
      <c r="N139" s="22">
        <v>7</v>
      </c>
      <c r="O139" s="15" t="s">
        <v>85</v>
      </c>
      <c r="P139" s="17">
        <v>2567</v>
      </c>
    </row>
    <row r="140" spans="1:16" x14ac:dyDescent="0.4">
      <c r="A140" s="374">
        <v>67</v>
      </c>
      <c r="B140" s="365" t="s">
        <v>371</v>
      </c>
      <c r="C140" s="567">
        <v>18000</v>
      </c>
      <c r="D140" s="344" t="s">
        <v>12</v>
      </c>
      <c r="E140" s="567">
        <f>C140</f>
        <v>18000</v>
      </c>
      <c r="F140" s="344" t="s">
        <v>12</v>
      </c>
      <c r="G140" s="350" t="s">
        <v>13</v>
      </c>
      <c r="H140" s="529" t="s">
        <v>387</v>
      </c>
      <c r="I140" s="530"/>
      <c r="J140" s="358" t="str">
        <f>H140</f>
        <v xml:space="preserve">นางสาวโอบบุญ  อินทรักษ์ </v>
      </c>
      <c r="K140" s="359"/>
      <c r="L140" s="354" t="s">
        <v>434</v>
      </c>
      <c r="M140" s="338" t="s">
        <v>300</v>
      </c>
      <c r="N140" s="339"/>
      <c r="O140" s="15">
        <v>449</v>
      </c>
      <c r="P140" s="17">
        <v>2568</v>
      </c>
    </row>
    <row r="141" spans="1:16" x14ac:dyDescent="0.4">
      <c r="A141" s="375"/>
      <c r="B141" s="366"/>
      <c r="C141" s="568"/>
      <c r="D141" s="345"/>
      <c r="E141" s="568"/>
      <c r="F141" s="345"/>
      <c r="G141" s="351"/>
      <c r="H141" s="10">
        <f>E140</f>
        <v>18000</v>
      </c>
      <c r="I141" s="18" t="s">
        <v>12</v>
      </c>
      <c r="J141" s="10">
        <f>H141</f>
        <v>18000</v>
      </c>
      <c r="K141" s="11" t="s">
        <v>12</v>
      </c>
      <c r="L141" s="355"/>
      <c r="M141" s="22" t="s">
        <v>14</v>
      </c>
      <c r="N141" s="22">
        <v>1</v>
      </c>
      <c r="O141" s="15" t="s">
        <v>19</v>
      </c>
      <c r="P141" s="17">
        <v>2567</v>
      </c>
    </row>
    <row r="142" spans="1:16" x14ac:dyDescent="0.4">
      <c r="C142" s="232">
        <f>SUM(C8:C141)</f>
        <v>10566343.100000001</v>
      </c>
      <c r="E142" s="232">
        <f>SUM(E8:E141)</f>
        <v>10608258.029999999</v>
      </c>
      <c r="F142" t="s">
        <v>873</v>
      </c>
    </row>
    <row r="144" spans="1:16" x14ac:dyDescent="0.4">
      <c r="C144" s="231"/>
      <c r="E144" s="232">
        <f>E140+E138+E136+E134+E132+E130+E128+E126+E124+E122+E120+E118+E116+E114+E112+E110+E108+E106+E104+E102+E100+E98+E96+E94+E92+E90+E88+E86+E84+E82+E80+E78+E76+E74+E72+E70+E68+E66+E64+E62+E60+E58+E56+E54+E52+E50+E48+E46+E44+E42+E40+E38+H37+E34+E32+E30+E28+E26+E24+E22+E20+E18+E16+E14+H13+E10+E8</f>
        <v>7993273.9000000004</v>
      </c>
      <c r="F144" t="s">
        <v>874</v>
      </c>
      <c r="I144" s="225"/>
    </row>
    <row r="146" spans="3:9" x14ac:dyDescent="0.4">
      <c r="C146" s="231"/>
      <c r="E146" s="231"/>
      <c r="H146" s="259"/>
      <c r="I146" s="225"/>
    </row>
    <row r="147" spans="3:9" x14ac:dyDescent="0.4">
      <c r="I147" s="225"/>
    </row>
    <row r="148" spans="3:9" x14ac:dyDescent="0.4">
      <c r="E148" s="231"/>
      <c r="H148" s="231"/>
    </row>
  </sheetData>
  <mergeCells count="668">
    <mergeCell ref="L140:L141"/>
    <mergeCell ref="M140:N140"/>
    <mergeCell ref="A54:A55"/>
    <mergeCell ref="A140:A141"/>
    <mergeCell ref="B140:B141"/>
    <mergeCell ref="C140:C141"/>
    <mergeCell ref="D140:D141"/>
    <mergeCell ref="E140:E141"/>
    <mergeCell ref="F140:F141"/>
    <mergeCell ref="G140:G141"/>
    <mergeCell ref="H140:I140"/>
    <mergeCell ref="J140:K140"/>
    <mergeCell ref="L132:L133"/>
    <mergeCell ref="M132:N132"/>
    <mergeCell ref="A134:A135"/>
    <mergeCell ref="B134:B135"/>
    <mergeCell ref="C134:C135"/>
    <mergeCell ref="D134:D135"/>
    <mergeCell ref="E134:E135"/>
    <mergeCell ref="F134:F135"/>
    <mergeCell ref="G134:G135"/>
    <mergeCell ref="H134:I134"/>
    <mergeCell ref="J134:K134"/>
    <mergeCell ref="L134:L135"/>
    <mergeCell ref="M134:N134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0:L131"/>
    <mergeCell ref="M130:N130"/>
    <mergeCell ref="A130:A131"/>
    <mergeCell ref="B130:B131"/>
    <mergeCell ref="C130:C131"/>
    <mergeCell ref="D130:D131"/>
    <mergeCell ref="E130:E131"/>
    <mergeCell ref="F130:F131"/>
    <mergeCell ref="G130:G131"/>
    <mergeCell ref="H130:I130"/>
    <mergeCell ref="J130:K130"/>
    <mergeCell ref="L126:L127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A126:A127"/>
    <mergeCell ref="B126:B127"/>
    <mergeCell ref="C126:C127"/>
    <mergeCell ref="D126:D127"/>
    <mergeCell ref="E126:E127"/>
    <mergeCell ref="F126:F127"/>
    <mergeCell ref="G126:G127"/>
    <mergeCell ref="H126:I126"/>
    <mergeCell ref="J126:K126"/>
    <mergeCell ref="L122:L123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18:L119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L114:L115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J114:K114"/>
    <mergeCell ref="L110:L111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A110:A111"/>
    <mergeCell ref="B110:B111"/>
    <mergeCell ref="C110:C111"/>
    <mergeCell ref="D110:D111"/>
    <mergeCell ref="E110:E111"/>
    <mergeCell ref="F110:F111"/>
    <mergeCell ref="G110:G111"/>
    <mergeCell ref="H110:I110"/>
    <mergeCell ref="J110:K110"/>
    <mergeCell ref="L106:L107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A106:A107"/>
    <mergeCell ref="B106:B107"/>
    <mergeCell ref="C106:C107"/>
    <mergeCell ref="D106:D107"/>
    <mergeCell ref="E106:E107"/>
    <mergeCell ref="F106:F107"/>
    <mergeCell ref="G106:G107"/>
    <mergeCell ref="H106:I106"/>
    <mergeCell ref="J106:K106"/>
    <mergeCell ref="L102:L103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A102:A103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98:L99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A98:A99"/>
    <mergeCell ref="B98:B99"/>
    <mergeCell ref="C98:C99"/>
    <mergeCell ref="D98:D99"/>
    <mergeCell ref="E98:E99"/>
    <mergeCell ref="F98:F99"/>
    <mergeCell ref="G98:G99"/>
    <mergeCell ref="H98:I98"/>
    <mergeCell ref="J98:K98"/>
    <mergeCell ref="A94:A95"/>
    <mergeCell ref="B94:B95"/>
    <mergeCell ref="C94:C95"/>
    <mergeCell ref="D94:D95"/>
    <mergeCell ref="E94:E95"/>
    <mergeCell ref="F94:F95"/>
    <mergeCell ref="G94:G95"/>
    <mergeCell ref="H94:I94"/>
    <mergeCell ref="J94:K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84:L85"/>
    <mergeCell ref="M84:N84"/>
    <mergeCell ref="A86:A87"/>
    <mergeCell ref="B86:B87"/>
    <mergeCell ref="C86:C87"/>
    <mergeCell ref="D86:D87"/>
    <mergeCell ref="E86:E87"/>
    <mergeCell ref="F86:F87"/>
    <mergeCell ref="G86:G87"/>
    <mergeCell ref="H86:I86"/>
    <mergeCell ref="J86:K86"/>
    <mergeCell ref="L86:L87"/>
    <mergeCell ref="M86:N86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0:L81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76:L77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2:L73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68:L69"/>
    <mergeCell ref="M68:N68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L71"/>
    <mergeCell ref="M70:N70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4:L65"/>
    <mergeCell ref="M64:N64"/>
    <mergeCell ref="A66:A67"/>
    <mergeCell ref="B66:B67"/>
    <mergeCell ref="C66:C67"/>
    <mergeCell ref="D66:D67"/>
    <mergeCell ref="E66:E67"/>
    <mergeCell ref="F66:F67"/>
    <mergeCell ref="G66:G67"/>
    <mergeCell ref="H66:I66"/>
    <mergeCell ref="J66:K66"/>
    <mergeCell ref="L66:L67"/>
    <mergeCell ref="M66:N66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0:L61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56:L57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H50:I50"/>
    <mergeCell ref="J50:K50"/>
    <mergeCell ref="L50:L51"/>
    <mergeCell ref="M50:N50"/>
    <mergeCell ref="H52:I52"/>
    <mergeCell ref="J52:K52"/>
    <mergeCell ref="L52:L53"/>
    <mergeCell ref="M52:N52"/>
    <mergeCell ref="H54:I54"/>
    <mergeCell ref="J54:K54"/>
    <mergeCell ref="L54:L55"/>
    <mergeCell ref="M54:N54"/>
    <mergeCell ref="H44:I44"/>
    <mergeCell ref="J44:K44"/>
    <mergeCell ref="L44:L45"/>
    <mergeCell ref="M44:N44"/>
    <mergeCell ref="H46:I46"/>
    <mergeCell ref="J46:K46"/>
    <mergeCell ref="L46:L47"/>
    <mergeCell ref="M46:N46"/>
    <mergeCell ref="H48:I48"/>
    <mergeCell ref="J48:K48"/>
    <mergeCell ref="L48:L49"/>
    <mergeCell ref="M48:N48"/>
    <mergeCell ref="H38:I38"/>
    <mergeCell ref="J38:K38"/>
    <mergeCell ref="L38:L39"/>
    <mergeCell ref="M38:N38"/>
    <mergeCell ref="H40:I40"/>
    <mergeCell ref="J40:K40"/>
    <mergeCell ref="L40:L41"/>
    <mergeCell ref="M40:N40"/>
    <mergeCell ref="H42:I42"/>
    <mergeCell ref="J42:K42"/>
    <mergeCell ref="L42:L43"/>
    <mergeCell ref="M42:N42"/>
    <mergeCell ref="M32:N32"/>
    <mergeCell ref="H30:I30"/>
    <mergeCell ref="J30:K30"/>
    <mergeCell ref="L30:L31"/>
    <mergeCell ref="M30:N30"/>
    <mergeCell ref="A32:A33"/>
    <mergeCell ref="C32:C33"/>
    <mergeCell ref="D32:D33"/>
    <mergeCell ref="E32:E33"/>
    <mergeCell ref="F32:F33"/>
    <mergeCell ref="G32:G33"/>
    <mergeCell ref="A30:A31"/>
    <mergeCell ref="C30:C31"/>
    <mergeCell ref="D30:D31"/>
    <mergeCell ref="E30:E31"/>
    <mergeCell ref="F30:F31"/>
    <mergeCell ref="G30:G31"/>
    <mergeCell ref="H32:I32"/>
    <mergeCell ref="J32:K32"/>
    <mergeCell ref="L32:L33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26:A27"/>
    <mergeCell ref="C26:C27"/>
    <mergeCell ref="D26:D27"/>
    <mergeCell ref="E26:E27"/>
    <mergeCell ref="F26:F27"/>
    <mergeCell ref="G26:G27"/>
    <mergeCell ref="H26:I26"/>
    <mergeCell ref="J26:K26"/>
    <mergeCell ref="L26:L27"/>
    <mergeCell ref="M20:N20"/>
    <mergeCell ref="A24:A25"/>
    <mergeCell ref="C24:C25"/>
    <mergeCell ref="D24:D25"/>
    <mergeCell ref="E24:E25"/>
    <mergeCell ref="F24:F25"/>
    <mergeCell ref="G24:G25"/>
    <mergeCell ref="H22:I22"/>
    <mergeCell ref="J22:K22"/>
    <mergeCell ref="L22:L23"/>
    <mergeCell ref="M22:N22"/>
    <mergeCell ref="A20:A21"/>
    <mergeCell ref="C20:C21"/>
    <mergeCell ref="D20:D21"/>
    <mergeCell ref="E20:E21"/>
    <mergeCell ref="F20:F21"/>
    <mergeCell ref="G20:G21"/>
    <mergeCell ref="H24:I24"/>
    <mergeCell ref="J24:K24"/>
    <mergeCell ref="L24:L25"/>
    <mergeCell ref="M24:N24"/>
    <mergeCell ref="A22:A23"/>
    <mergeCell ref="C22:C23"/>
    <mergeCell ref="D22:D23"/>
    <mergeCell ref="E22:E23"/>
    <mergeCell ref="F22:F23"/>
    <mergeCell ref="G22:G23"/>
    <mergeCell ref="H20:I20"/>
    <mergeCell ref="J20:K20"/>
    <mergeCell ref="L20:L21"/>
    <mergeCell ref="H16:I16"/>
    <mergeCell ref="J16:K16"/>
    <mergeCell ref="L16:L17"/>
    <mergeCell ref="M16:N16"/>
    <mergeCell ref="A18:A19"/>
    <mergeCell ref="C18:C19"/>
    <mergeCell ref="D18:D19"/>
    <mergeCell ref="E18:E19"/>
    <mergeCell ref="F18:F19"/>
    <mergeCell ref="G18:G19"/>
    <mergeCell ref="A16:A17"/>
    <mergeCell ref="C16:C17"/>
    <mergeCell ref="D16:D17"/>
    <mergeCell ref="E16:E17"/>
    <mergeCell ref="F16:F17"/>
    <mergeCell ref="G16:G17"/>
    <mergeCell ref="H18:I18"/>
    <mergeCell ref="J18:K18"/>
    <mergeCell ref="L18:L19"/>
    <mergeCell ref="M18:N18"/>
    <mergeCell ref="M12:N12"/>
    <mergeCell ref="G14:G15"/>
    <mergeCell ref="H14:I14"/>
    <mergeCell ref="J14:K14"/>
    <mergeCell ref="L14:L15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H8:I8"/>
    <mergeCell ref="J8:K8"/>
    <mergeCell ref="L8:L9"/>
    <mergeCell ref="H12:I12"/>
    <mergeCell ref="J12:K12"/>
    <mergeCell ref="L12:L13"/>
    <mergeCell ref="M8:N8"/>
    <mergeCell ref="A10:A11"/>
    <mergeCell ref="C10:C11"/>
    <mergeCell ref="D10:D11"/>
    <mergeCell ref="E10:E11"/>
    <mergeCell ref="F10:F11"/>
    <mergeCell ref="G10:G11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M36:N36"/>
    <mergeCell ref="A36:A37"/>
    <mergeCell ref="C36:C37"/>
    <mergeCell ref="D36:D37"/>
    <mergeCell ref="E36:E37"/>
    <mergeCell ref="F36:F37"/>
    <mergeCell ref="G36:G37"/>
    <mergeCell ref="H36:I36"/>
    <mergeCell ref="J36:K36"/>
    <mergeCell ref="L36:L37"/>
    <mergeCell ref="M34:N34"/>
    <mergeCell ref="A34:A35"/>
    <mergeCell ref="C34:C35"/>
    <mergeCell ref="D34:D35"/>
    <mergeCell ref="E34:E35"/>
    <mergeCell ref="F34:F35"/>
    <mergeCell ref="G34:G35"/>
    <mergeCell ref="H34:I34"/>
    <mergeCell ref="J34:K34"/>
    <mergeCell ref="L34:L35"/>
    <mergeCell ref="L88:L89"/>
    <mergeCell ref="M88:N88"/>
    <mergeCell ref="H90:I90"/>
    <mergeCell ref="J90:K90"/>
    <mergeCell ref="L90:L91"/>
    <mergeCell ref="M90:N90"/>
    <mergeCell ref="A88:A89"/>
    <mergeCell ref="B88:B89"/>
    <mergeCell ref="C88:C89"/>
    <mergeCell ref="D88:D89"/>
    <mergeCell ref="E88:E89"/>
    <mergeCell ref="F88:F89"/>
    <mergeCell ref="A90:A91"/>
    <mergeCell ref="E90:E91"/>
    <mergeCell ref="A92:A93"/>
    <mergeCell ref="C92:C93"/>
    <mergeCell ref="E92:E93"/>
    <mergeCell ref="F92:F93"/>
    <mergeCell ref="G88:G89"/>
    <mergeCell ref="H88:I88"/>
    <mergeCell ref="J88:K88"/>
    <mergeCell ref="B92:B93"/>
    <mergeCell ref="D92:D93"/>
    <mergeCell ref="G92:G93"/>
    <mergeCell ref="H92:I92"/>
    <mergeCell ref="J92:K92"/>
    <mergeCell ref="L92:L93"/>
    <mergeCell ref="M92:N92"/>
    <mergeCell ref="D90:D91"/>
    <mergeCell ref="C90:C91"/>
    <mergeCell ref="F90:F91"/>
    <mergeCell ref="G90:G91"/>
    <mergeCell ref="B90:B91"/>
    <mergeCell ref="M136:N136"/>
    <mergeCell ref="B138:B139"/>
    <mergeCell ref="D138:D139"/>
    <mergeCell ref="F138:F139"/>
    <mergeCell ref="G138:G139"/>
    <mergeCell ref="H138:I138"/>
    <mergeCell ref="J138:K138"/>
    <mergeCell ref="L138:L139"/>
    <mergeCell ref="M138:N138"/>
    <mergeCell ref="C136:C137"/>
    <mergeCell ref="C138:C139"/>
    <mergeCell ref="E138:E139"/>
    <mergeCell ref="E136:E137"/>
    <mergeCell ref="L94:L95"/>
    <mergeCell ref="M94:N94"/>
    <mergeCell ref="L96:L97"/>
    <mergeCell ref="M96:N96"/>
    <mergeCell ref="A136:A137"/>
    <mergeCell ref="A138:A139"/>
    <mergeCell ref="B136:B137"/>
    <mergeCell ref="D136:D137"/>
    <mergeCell ref="F136:F137"/>
    <mergeCell ref="G136:G137"/>
    <mergeCell ref="H136:I136"/>
    <mergeCell ref="J136:K136"/>
    <mergeCell ref="L136:L137"/>
  </mergeCells>
  <phoneticPr fontId="10" type="noConversion"/>
  <pageMargins left="0.31496062992125984" right="0.31496062992125984" top="0.35433070866141736" bottom="0.15748031496062992" header="0.31496062992125984" footer="0.31496062992125984"/>
  <pageSetup paperSize="9" scale="63" fitToHeight="0" orientation="landscape" r:id="rId1"/>
  <rowBreaks count="2" manualBreakCount="2">
    <brk id="19" max="15" man="1"/>
    <brk id="31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สรุป</vt:lpstr>
      <vt:lpstr>สรุปรายเดือน</vt:lpstr>
      <vt:lpstr>กย.68</vt:lpstr>
      <vt:lpstr>สค.68</vt:lpstr>
      <vt:lpstr>กค.68</vt:lpstr>
      <vt:lpstr>มิย.68</vt:lpstr>
      <vt:lpstr>พค.68 </vt:lpstr>
      <vt:lpstr>เมย.68</vt:lpstr>
      <vt:lpstr>มีค.68</vt:lpstr>
      <vt:lpstr>กพ.68 </vt:lpstr>
      <vt:lpstr>มค.68</vt:lpstr>
      <vt:lpstr>ธค67</vt:lpstr>
      <vt:lpstr>พย.67</vt:lpstr>
      <vt:lpstr>ต.ค. 67</vt:lpstr>
      <vt:lpstr>กค.68!Print_Area</vt:lpstr>
      <vt:lpstr>'กพ.68 '!Print_Area</vt:lpstr>
      <vt:lpstr>กย.68!Print_Area</vt:lpstr>
      <vt:lpstr>'ต.ค. 67'!Print_Area</vt:lpstr>
      <vt:lpstr>ธค67!Print_Area</vt:lpstr>
      <vt:lpstr>'พค.68 '!Print_Area</vt:lpstr>
      <vt:lpstr>พย.67!Print_Area</vt:lpstr>
      <vt:lpstr>มค.68!Print_Area</vt:lpstr>
      <vt:lpstr>มิย.68!Print_Area</vt:lpstr>
      <vt:lpstr>มีค.68!Print_Area</vt:lpstr>
      <vt:lpstr>เมย.68!Print_Area</vt:lpstr>
      <vt:lpstr>สค.68!Print_Area</vt:lpstr>
      <vt:lpstr>กค.68!Print_Titles</vt:lpstr>
      <vt:lpstr>'กพ.68 '!Print_Titles</vt:lpstr>
      <vt:lpstr>กย.68!Print_Titles</vt:lpstr>
      <vt:lpstr>'ต.ค. 67'!Print_Titles</vt:lpstr>
      <vt:lpstr>ธค67!Print_Titles</vt:lpstr>
      <vt:lpstr>'พค.68 '!Print_Titles</vt:lpstr>
      <vt:lpstr>พย.67!Print_Titles</vt:lpstr>
      <vt:lpstr>มค.68!Print_Titles</vt:lpstr>
      <vt:lpstr>มิย.68!Print_Titles</vt:lpstr>
      <vt:lpstr>มีค.68!Print_Titles</vt:lpstr>
      <vt:lpstr>เมย.68!Print_Titles</vt:lpstr>
      <vt:lpstr>สค.68!Print_Titles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2026-06-25T06:43:46Z</cp:lastPrinted>
  <dcterms:created xsi:type="dcterms:W3CDTF">2023-02-06T03:48:20Z</dcterms:created>
  <dcterms:modified xsi:type="dcterms:W3CDTF">2026-06-29T09:02:31Z</dcterms:modified>
</cp:coreProperties>
</file>