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atawee.pri_s\Desktop\ODA\"/>
    </mc:Choice>
  </mc:AlternateContent>
  <xr:revisionPtr revIDLastSave="0" documentId="8_{7BB65DA7-E268-4900-884A-B12721ABFB8A}" xr6:coauthVersionLast="36" xr6:coauthVersionMax="36" xr10:uidLastSave="{00000000-0000-0000-0000-000000000000}"/>
  <bookViews>
    <workbookView xWindow="-120" yWindow="-120" windowWidth="24240" windowHeight="13020" xr2:uid="{00000000-000D-0000-FFFF-FFFF00000000}"/>
  </bookViews>
  <sheets>
    <sheet name="T1  " sheetId="25" r:id="rId1"/>
    <sheet name="T2  " sheetId="26" r:id="rId2"/>
    <sheet name="T3 " sheetId="27" r:id="rId3"/>
  </sheets>
  <definedNames>
    <definedName name="_xlnm.Print_Area" localSheetId="0">'T1  '!$A$1:$R$25</definedName>
    <definedName name="_xlnm.Print_Area" localSheetId="1">'T2  '!$A$1:$R$36</definedName>
    <definedName name="_xlnm.Print_Area" localSheetId="2">'T3 '!$A$1:$N$34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0" i="26" l="1"/>
  <c r="L29" i="27"/>
  <c r="L30" i="27" s="1"/>
  <c r="K29" i="27" l="1"/>
  <c r="K30" i="27" s="1"/>
  <c r="J29" i="27"/>
  <c r="J30" i="27" s="1"/>
  <c r="I29" i="27"/>
  <c r="I30" i="27" s="1"/>
  <c r="H29" i="27"/>
  <c r="H30" i="27" s="1"/>
  <c r="G29" i="27"/>
  <c r="G30" i="27" s="1"/>
  <c r="F29" i="27"/>
  <c r="F30" i="27" s="1"/>
  <c r="E29" i="27"/>
  <c r="E30" i="27" s="1"/>
  <c r="D29" i="27"/>
  <c r="D30" i="27" s="1"/>
  <c r="C29" i="27"/>
  <c r="C30" i="27" s="1"/>
  <c r="B29" i="27"/>
  <c r="B30" i="27" s="1"/>
  <c r="M28" i="27"/>
  <c r="N28" i="27" s="1"/>
  <c r="M27" i="27"/>
  <c r="N27" i="27" s="1"/>
  <c r="M26" i="27"/>
  <c r="N26" i="27" s="1"/>
  <c r="M25" i="27"/>
  <c r="N25" i="27" s="1"/>
  <c r="M24" i="27"/>
  <c r="N24" i="27" s="1"/>
  <c r="M23" i="27"/>
  <c r="N23" i="27" s="1"/>
  <c r="M22" i="27"/>
  <c r="N22" i="27" s="1"/>
  <c r="M21" i="27"/>
  <c r="N21" i="27" s="1"/>
  <c r="M20" i="27"/>
  <c r="N20" i="27" s="1"/>
  <c r="M19" i="27"/>
  <c r="N19" i="27" s="1"/>
  <c r="M18" i="27"/>
  <c r="N18" i="27" s="1"/>
  <c r="M17" i="27"/>
  <c r="N17" i="27" s="1"/>
  <c r="M16" i="27"/>
  <c r="N16" i="27" s="1"/>
  <c r="M15" i="27"/>
  <c r="N15" i="27" s="1"/>
  <c r="M14" i="27"/>
  <c r="N14" i="27" s="1"/>
  <c r="M13" i="27"/>
  <c r="N13" i="27" s="1"/>
  <c r="M12" i="27"/>
  <c r="N12" i="27" s="1"/>
  <c r="M11" i="27"/>
  <c r="N11" i="27" s="1"/>
  <c r="M10" i="27"/>
  <c r="N10" i="27" s="1"/>
  <c r="M9" i="27"/>
  <c r="N9" i="27" s="1"/>
  <c r="M8" i="27"/>
  <c r="N8" i="27" s="1"/>
  <c r="M7" i="27"/>
  <c r="N7" i="27" s="1"/>
  <c r="M6" i="27"/>
  <c r="N6" i="27" s="1"/>
  <c r="M5" i="27"/>
  <c r="N5" i="27" s="1"/>
  <c r="O29" i="26"/>
  <c r="O30" i="26" s="1"/>
  <c r="M29" i="26"/>
  <c r="M30" i="26" s="1"/>
  <c r="L29" i="26"/>
  <c r="K29" i="26"/>
  <c r="J29" i="26"/>
  <c r="I29" i="26"/>
  <c r="H29" i="26"/>
  <c r="G29" i="26"/>
  <c r="F29" i="26"/>
  <c r="E29" i="26"/>
  <c r="E30" i="26" s="1"/>
  <c r="D29" i="26"/>
  <c r="C29" i="26"/>
  <c r="B29" i="26"/>
  <c r="Q28" i="26"/>
  <c r="Q27" i="26"/>
  <c r="Q26" i="26"/>
  <c r="Q25" i="26"/>
  <c r="Q24" i="26"/>
  <c r="Q23" i="26"/>
  <c r="Q22" i="26"/>
  <c r="Q21" i="26"/>
  <c r="Q20" i="26"/>
  <c r="Q19" i="26"/>
  <c r="Q18" i="26"/>
  <c r="Q17" i="26"/>
  <c r="Q16" i="26"/>
  <c r="P29" i="26"/>
  <c r="P30" i="26" s="1"/>
  <c r="N29" i="26"/>
  <c r="N30" i="26" s="1"/>
  <c r="Q14" i="26"/>
  <c r="Q13" i="26"/>
  <c r="Q12" i="26"/>
  <c r="Q11" i="26"/>
  <c r="Q10" i="26"/>
  <c r="Q9" i="26"/>
  <c r="Q8" i="26"/>
  <c r="Q7" i="26"/>
  <c r="Q6" i="26"/>
  <c r="Q5" i="26"/>
  <c r="P16" i="25"/>
  <c r="P17" i="25" s="1"/>
  <c r="O16" i="25"/>
  <c r="O17" i="25" s="1"/>
  <c r="N16" i="25"/>
  <c r="M16" i="25"/>
  <c r="M17" i="25" s="1"/>
  <c r="L16" i="25"/>
  <c r="K16" i="25"/>
  <c r="J16" i="25"/>
  <c r="I16" i="25"/>
  <c r="I17" i="25" s="1"/>
  <c r="H16" i="25"/>
  <c r="G16" i="25"/>
  <c r="F16" i="25"/>
  <c r="E16" i="25"/>
  <c r="E17" i="25" s="1"/>
  <c r="D16" i="25"/>
  <c r="C16" i="25"/>
  <c r="B16" i="25"/>
  <c r="Q15" i="25"/>
  <c r="Q13" i="25"/>
  <c r="Q14" i="25"/>
  <c r="Q12" i="25"/>
  <c r="Q11" i="25"/>
  <c r="Q10" i="25"/>
  <c r="Q8" i="25"/>
  <c r="Q7" i="25"/>
  <c r="Q6" i="25"/>
  <c r="Q5" i="25"/>
  <c r="Q16" i="25" l="1"/>
  <c r="Q17" i="25" s="1"/>
  <c r="N17" i="25"/>
  <c r="M29" i="27"/>
  <c r="N29" i="27"/>
  <c r="Q15" i="26"/>
  <c r="M30" i="27" l="1"/>
  <c r="N18" i="25"/>
  <c r="R9" i="25"/>
  <c r="R5" i="25"/>
  <c r="R12" i="25"/>
  <c r="R11" i="25"/>
  <c r="R10" i="25"/>
  <c r="R13" i="25"/>
  <c r="Q18" i="25"/>
  <c r="O18" i="25"/>
  <c r="I18" i="25"/>
  <c r="R7" i="25"/>
  <c r="R8" i="25"/>
  <c r="R6" i="25"/>
  <c r="E18" i="25"/>
  <c r="B31" i="27"/>
  <c r="C31" i="27"/>
  <c r="D31" i="27"/>
  <c r="E31" i="27"/>
  <c r="M31" i="27"/>
  <c r="G31" i="27"/>
  <c r="F31" i="27"/>
  <c r="K31" i="27"/>
  <c r="J31" i="27"/>
  <c r="I31" i="27"/>
  <c r="P18" i="25"/>
  <c r="M18" i="25"/>
  <c r="R14" i="25"/>
  <c r="R15" i="25"/>
  <c r="Q29" i="26"/>
  <c r="Q30" i="26" s="1"/>
  <c r="R16" i="25" l="1"/>
  <c r="Q31" i="26"/>
  <c r="R17" i="26"/>
  <c r="O31" i="26"/>
  <c r="R25" i="26"/>
  <c r="M31" i="26"/>
  <c r="R5" i="26"/>
  <c r="R10" i="26"/>
  <c r="I31" i="26"/>
  <c r="R20" i="26"/>
  <c r="R13" i="26"/>
  <c r="R28" i="26"/>
  <c r="P31" i="26"/>
  <c r="R18" i="26"/>
  <c r="R24" i="26"/>
  <c r="R11" i="26"/>
  <c r="E31" i="26"/>
  <c r="R14" i="26"/>
  <c r="R6" i="26"/>
  <c r="R21" i="26"/>
  <c r="R7" i="26"/>
  <c r="R27" i="26"/>
  <c r="N31" i="26"/>
  <c r="R16" i="26"/>
  <c r="R8" i="26"/>
  <c r="R12" i="26"/>
  <c r="R22" i="26"/>
  <c r="R9" i="26"/>
  <c r="R19" i="26"/>
  <c r="R23" i="26"/>
  <c r="R26" i="26"/>
  <c r="R15" i="26"/>
  <c r="R29" i="26" l="1"/>
</calcChain>
</file>

<file path=xl/sharedStrings.xml><?xml version="1.0" encoding="utf-8"?>
<sst xmlns="http://schemas.openxmlformats.org/spreadsheetml/2006/main" count="143" uniqueCount="88">
  <si>
    <t>(Thousand US Dollars)</t>
  </si>
  <si>
    <t xml:space="preserve">                              Type</t>
  </si>
  <si>
    <t>EXPERTS</t>
  </si>
  <si>
    <t>VOLUNTEERS</t>
  </si>
  <si>
    <t>FELLOWSHIP</t>
  </si>
  <si>
    <t>EQUIPMENT</t>
  </si>
  <si>
    <t>GRANT</t>
  </si>
  <si>
    <t>OTHERS</t>
  </si>
  <si>
    <t>TOTAL</t>
  </si>
  <si>
    <t>%</t>
  </si>
  <si>
    <t>Donor</t>
  </si>
  <si>
    <t>M/M</t>
  </si>
  <si>
    <t>VALUE</t>
  </si>
  <si>
    <t>1/</t>
  </si>
  <si>
    <t>- U.S.A.                                            **</t>
  </si>
  <si>
    <t>- United Nations                               3/</t>
  </si>
  <si>
    <t>- Japan</t>
  </si>
  <si>
    <t>-Rockefeller Foundation (RF)</t>
  </si>
  <si>
    <t>- Singapore</t>
  </si>
  <si>
    <t xml:space="preserve"> - South Korea</t>
  </si>
  <si>
    <t xml:space="preserve">- India                                            </t>
  </si>
  <si>
    <t>% of Total Distribution</t>
  </si>
  <si>
    <t>1/ Per Diem, Training Program, Seminar Support, Evaluation, Supplies and Material and Operation Cost.</t>
  </si>
  <si>
    <t>3/ Approximate Value (UNDP, UNICEF, UNFPA )</t>
  </si>
  <si>
    <t>*  These Data were collected from the Technical Cooperation Scheme Through TICA Only.</t>
  </si>
  <si>
    <t xml:space="preserve">** include value of regional projects  </t>
  </si>
  <si>
    <t>Unclassified                                                                             3/</t>
  </si>
  <si>
    <t>Non-Governmental Organizations</t>
  </si>
  <si>
    <t>Thai Non-Governmental Organizations</t>
  </si>
  <si>
    <t>Ministry of Culture</t>
  </si>
  <si>
    <t>Ministry of Energy</t>
  </si>
  <si>
    <t>Ministry of Digital Economy and Society</t>
  </si>
  <si>
    <t>Ministry of Tourism and Sports</t>
  </si>
  <si>
    <t>Ministry of Social Development and Human Security</t>
  </si>
  <si>
    <t>Ministry of Natural Resource and Environment</t>
  </si>
  <si>
    <t xml:space="preserve">Ministry of Labour </t>
  </si>
  <si>
    <t>Ministry of Industry</t>
  </si>
  <si>
    <t>Ministry of Public Health</t>
  </si>
  <si>
    <t>Ministry of Education</t>
  </si>
  <si>
    <t>Ministry of Higher Education, Science, Research and Innovation</t>
  </si>
  <si>
    <t>Ministry of Justice</t>
  </si>
  <si>
    <t>Ministry of Interior</t>
  </si>
  <si>
    <t>Ministry of Commerce</t>
  </si>
  <si>
    <t xml:space="preserve">Ministry of Transport </t>
  </si>
  <si>
    <t>Ministry of Agriculture and Cooperatives</t>
  </si>
  <si>
    <t xml:space="preserve">Ministry of Foreign Affairs </t>
  </si>
  <si>
    <t>Ministry of Finance</t>
  </si>
  <si>
    <t xml:space="preserve">Ministry of Defence </t>
  </si>
  <si>
    <t>Office of the Prime Minister</t>
  </si>
  <si>
    <t>Independent Public Agencies</t>
  </si>
  <si>
    <t xml:space="preserve"> FELLOWSHIP</t>
  </si>
  <si>
    <t xml:space="preserve">               EXPERTS</t>
  </si>
  <si>
    <t xml:space="preserve">              EXPERTS</t>
  </si>
  <si>
    <t>AGENCIES</t>
  </si>
  <si>
    <t>*  These Data Collected from the Technical Cooperation Scheme through TICA only.</t>
  </si>
  <si>
    <t xml:space="preserve">Thailand International Cooperation Agency </t>
  </si>
  <si>
    <t>1/ Approximate Value (UNDP,UNICEF,UNFPA)</t>
  </si>
  <si>
    <t>Unclassified</t>
  </si>
  <si>
    <t>1000</t>
  </si>
  <si>
    <t>Nations  1/</t>
  </si>
  <si>
    <t>Baht</t>
  </si>
  <si>
    <t>Total</t>
  </si>
  <si>
    <t>South Korea</t>
  </si>
  <si>
    <t>Singapore</t>
  </si>
  <si>
    <t>India</t>
  </si>
  <si>
    <t>NGOs</t>
  </si>
  <si>
    <t xml:space="preserve">United </t>
  </si>
  <si>
    <t>U.S.A.</t>
  </si>
  <si>
    <t>France</t>
  </si>
  <si>
    <t>Germany</t>
  </si>
  <si>
    <t>Japan</t>
  </si>
  <si>
    <t xml:space="preserve">                            SOURCES</t>
  </si>
  <si>
    <t xml:space="preserve">  (Thousand US Dollars)</t>
  </si>
  <si>
    <t xml:space="preserve">- Germany                                      </t>
  </si>
  <si>
    <t xml:space="preserve">- France                                            </t>
  </si>
  <si>
    <t xml:space="preserve">         1/</t>
  </si>
  <si>
    <t xml:space="preserve">    No           2/</t>
  </si>
  <si>
    <t xml:space="preserve">   No            2/</t>
  </si>
  <si>
    <t>Table  2  : Total  Assistance to Thailand by Agencies  (1 October 2024 - 30 September  2025)*</t>
  </si>
  <si>
    <t>2/ Number of all Experts/Volunteers /Participants During 1 October 2024 - 30 September 2025</t>
  </si>
  <si>
    <t xml:space="preserve">Table  3  : Total Assistance to Thailand by Agencies and Sources (1 October 2024 - 30 September 2025) </t>
  </si>
  <si>
    <t>TOTAL ($1= 32.925 BAHT) B1,000</t>
  </si>
  <si>
    <t>Table  1  : Total Assistance to Thailand by Sources  (1 October 2024 - 30 September 2025)*</t>
  </si>
  <si>
    <t>- China</t>
  </si>
  <si>
    <t xml:space="preserve">- Malaysia                                            </t>
  </si>
  <si>
    <t>China</t>
  </si>
  <si>
    <t>Malaysia</t>
  </si>
  <si>
    <t xml:space="preserve">3/ Unclassified Data from UN (UNDP,UNICEF,UNFPA)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</si>
</sst>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43" formatCode="_-* #,##0.00_-;\-* #,##0.00_-;_-* &quot;-&quot;??_-;_-@_-"/>
    <numFmt numFmtId="187" formatCode="_(* #,##0.00_);_(* \(#,##0.00\);_(* &quot;-&quot;??_);_(@_)"/>
    <numFmt numFmtId="188" formatCode="#,##0.0"/>
    <numFmt numFmtId="189" formatCode="_(* #,##0.0_);_(* \(#,##0.0\);_(* &quot;-&quot;??_);_(@_)"/>
    <numFmt numFmtId="190" formatCode="#,##0.0_);\(#,##0.0\)"/>
    <numFmt numFmtId="191" formatCode="0_)"/>
    <numFmt numFmtId="192" formatCode="#,##0.0000000000"/>
    <numFmt numFmtId="193" formatCode="0.0"/>
    <numFmt numFmtId="194" formatCode="0.0_)"/>
    <numFmt numFmtId="195" formatCode="_(* #,##0.000_);_(* \(#,##0.000\);_(* &quot;-&quot;??_);_(@_)"/>
  </numFmts>
  <fonts count="25" x14ac:knownFonts="1">
    <font>
      <sz val="14"/>
      <name val="AngsanaUPC"/>
    </font>
    <font>
      <sz val="11"/>
      <color theme="1"/>
      <name val="Tahoma"/>
      <family val="2"/>
      <charset val="222"/>
      <scheme val="minor"/>
    </font>
    <font>
      <b/>
      <sz val="24"/>
      <name val="AngsanaUPC"/>
      <family val="1"/>
      <charset val="222"/>
    </font>
    <font>
      <sz val="18"/>
      <name val="AngsanaUPC"/>
      <family val="1"/>
    </font>
    <font>
      <sz val="16"/>
      <name val="AngsanaUPC"/>
      <family val="1"/>
    </font>
    <font>
      <sz val="18"/>
      <name val="AngsanaUPC"/>
      <family val="1"/>
      <charset val="222"/>
    </font>
    <font>
      <sz val="14"/>
      <name val="AngsanaUPC"/>
      <family val="1"/>
    </font>
    <font>
      <sz val="18"/>
      <color theme="1"/>
      <name val="AngsanaUPC"/>
      <family val="1"/>
    </font>
    <font>
      <sz val="18"/>
      <color theme="1"/>
      <name val="AngsanaUPC"/>
      <family val="1"/>
      <charset val="222"/>
    </font>
    <font>
      <b/>
      <sz val="20"/>
      <name val="AngsanaUPC"/>
      <family val="1"/>
    </font>
    <font>
      <sz val="18"/>
      <color indexed="12"/>
      <name val="AngsanaUPC"/>
      <family val="1"/>
      <charset val="222"/>
    </font>
    <font>
      <b/>
      <sz val="18"/>
      <name val="AngsanaUPC"/>
      <family val="1"/>
      <charset val="222"/>
    </font>
    <font>
      <b/>
      <sz val="16"/>
      <name val="AngsanaUPC"/>
      <family val="1"/>
      <charset val="222"/>
    </font>
    <font>
      <sz val="20"/>
      <name val="AngsanaUPC"/>
      <family val="1"/>
      <charset val="222"/>
    </font>
    <font>
      <sz val="20"/>
      <name val="AngsanaUPC"/>
      <family val="1"/>
    </font>
    <font>
      <sz val="16"/>
      <name val="AngsanaUPC"/>
      <family val="1"/>
      <charset val="222"/>
    </font>
    <font>
      <sz val="14"/>
      <color indexed="10"/>
      <name val="AngsanaUPC"/>
      <family val="1"/>
      <charset val="222"/>
    </font>
    <font>
      <sz val="18"/>
      <color rgb="FF333333"/>
      <name val="AngsanaUPC"/>
      <family val="1"/>
      <charset val="222"/>
    </font>
    <font>
      <b/>
      <sz val="22"/>
      <name val="AngsanaUPC"/>
      <family val="1"/>
      <charset val="222"/>
    </font>
    <font>
      <sz val="16"/>
      <color rgb="FFFF0000"/>
      <name val="AngsanaUPC"/>
      <family val="1"/>
    </font>
    <font>
      <sz val="16"/>
      <color theme="1"/>
      <name val="TH SarabunPSK"/>
      <family val="2"/>
    </font>
    <font>
      <sz val="10"/>
      <color rgb="FF000000"/>
      <name val="Tahoma"/>
      <family val="2"/>
      <scheme val="minor"/>
    </font>
    <font>
      <sz val="20"/>
      <color theme="1"/>
      <name val="AngsanaUPC"/>
      <family val="1"/>
    </font>
    <font>
      <sz val="16"/>
      <color theme="1"/>
      <name val="AngsanaUPC"/>
      <family val="1"/>
    </font>
    <font>
      <sz val="14"/>
      <color theme="1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hair">
        <color indexed="8"/>
      </top>
      <bottom/>
      <diagonal/>
    </border>
    <border>
      <left/>
      <right style="thin">
        <color indexed="64"/>
      </right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8"/>
      </right>
      <top style="double">
        <color indexed="64"/>
      </top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double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double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8"/>
      </left>
      <right/>
      <top/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 style="thin">
        <color indexed="8"/>
      </left>
      <right/>
      <top style="hair">
        <color indexed="64"/>
      </top>
      <bottom/>
      <diagonal/>
    </border>
    <border>
      <left/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8"/>
      </right>
      <top/>
      <bottom style="hair">
        <color indexed="64"/>
      </bottom>
      <diagonal/>
    </border>
  </borders>
  <cellStyleXfs count="6">
    <xf numFmtId="0" fontId="0" fillId="0" borderId="0"/>
    <xf numFmtId="187" fontId="6" fillId="0" borderId="0" applyFont="0" applyFill="0" applyBorder="0" applyAlignment="0" applyProtection="0"/>
    <xf numFmtId="0" fontId="6" fillId="0" borderId="0"/>
    <xf numFmtId="0" fontId="1" fillId="0" borderId="0"/>
    <xf numFmtId="0" fontId="20" fillId="0" borderId="0"/>
    <xf numFmtId="0" fontId="21" fillId="0" borderId="0"/>
  </cellStyleXfs>
  <cellXfs count="294">
    <xf numFmtId="0" fontId="0" fillId="0" borderId="0" xfId="0"/>
    <xf numFmtId="0" fontId="3" fillId="0" borderId="0" xfId="0" applyFont="1" applyAlignment="1">
      <alignment horizontal="centerContinuous"/>
    </xf>
    <xf numFmtId="0" fontId="4" fillId="0" borderId="0" xfId="0" applyFont="1"/>
    <xf numFmtId="0" fontId="0" fillId="0" borderId="1" xfId="0" applyBorder="1"/>
    <xf numFmtId="0" fontId="5" fillId="0" borderId="1" xfId="0" applyFont="1" applyBorder="1"/>
    <xf numFmtId="0" fontId="5" fillId="0" borderId="1" xfId="0" applyFont="1" applyBorder="1" applyAlignment="1">
      <alignment horizontal="centerContinuous"/>
    </xf>
    <xf numFmtId="0" fontId="5" fillId="0" borderId="0" xfId="0" applyFont="1" applyAlignment="1">
      <alignment horizontal="centerContinuous"/>
    </xf>
    <xf numFmtId="0" fontId="5" fillId="0" borderId="5" xfId="0" applyFont="1" applyBorder="1" applyAlignment="1">
      <alignment horizontal="centerContinuous"/>
    </xf>
    <xf numFmtId="0" fontId="5" fillId="0" borderId="7" xfId="0" applyFont="1" applyBorder="1" applyAlignment="1">
      <alignment horizontal="centerContinuous"/>
    </xf>
    <xf numFmtId="0" fontId="5" fillId="0" borderId="6" xfId="0" applyFont="1" applyBorder="1" applyAlignment="1">
      <alignment horizontal="centerContinuous"/>
    </xf>
    <xf numFmtId="0" fontId="5" fillId="0" borderId="1" xfId="0" quotePrefix="1" applyFont="1" applyBorder="1" applyAlignment="1">
      <alignment horizontal="left"/>
    </xf>
    <xf numFmtId="0" fontId="5" fillId="0" borderId="5" xfId="0" applyFont="1" applyBorder="1"/>
    <xf numFmtId="189" fontId="3" fillId="2" borderId="7" xfId="1" applyNumberFormat="1" applyFont="1" applyFill="1" applyBorder="1" applyProtection="1"/>
    <xf numFmtId="0" fontId="5" fillId="0" borderId="11" xfId="0" applyFont="1" applyBorder="1"/>
    <xf numFmtId="0" fontId="5" fillId="0" borderId="10" xfId="0" applyFont="1" applyBorder="1"/>
    <xf numFmtId="192" fontId="0" fillId="0" borderId="0" xfId="0" applyNumberFormat="1"/>
    <xf numFmtId="0" fontId="5" fillId="0" borderId="18" xfId="0" applyFont="1" applyBorder="1"/>
    <xf numFmtId="0" fontId="5" fillId="0" borderId="19" xfId="0" applyFont="1" applyBorder="1"/>
    <xf numFmtId="189" fontId="5" fillId="0" borderId="22" xfId="0" applyNumberFormat="1" applyFont="1" applyBorder="1"/>
    <xf numFmtId="0" fontId="5" fillId="2" borderId="18" xfId="0" applyFont="1" applyFill="1" applyBorder="1"/>
    <xf numFmtId="0" fontId="5" fillId="2" borderId="19" xfId="0" applyFont="1" applyFill="1" applyBorder="1"/>
    <xf numFmtId="0" fontId="9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87" fontId="3" fillId="0" borderId="0" xfId="1" applyFont="1"/>
    <xf numFmtId="0" fontId="3" fillId="0" borderId="0" xfId="0" applyFont="1"/>
    <xf numFmtId="0" fontId="3" fillId="0" borderId="19" xfId="0" quotePrefix="1" applyFont="1" applyBorder="1" applyAlignment="1">
      <alignment horizontal="left"/>
    </xf>
    <xf numFmtId="0" fontId="5" fillId="0" borderId="27" xfId="0" applyFont="1" applyBorder="1"/>
    <xf numFmtId="193" fontId="5" fillId="0" borderId="27" xfId="0" applyNumberFormat="1" applyFont="1" applyBorder="1"/>
    <xf numFmtId="0" fontId="3" fillId="0" borderId="19" xfId="0" applyFont="1" applyBorder="1" applyAlignment="1">
      <alignment horizontal="left"/>
    </xf>
    <xf numFmtId="193" fontId="5" fillId="0" borderId="18" xfId="0" applyNumberFormat="1" applyFont="1" applyBorder="1"/>
    <xf numFmtId="0" fontId="5" fillId="0" borderId="31" xfId="0" quotePrefix="1" applyFont="1" applyBorder="1" applyAlignment="1">
      <alignment horizontal="left"/>
    </xf>
    <xf numFmtId="187" fontId="3" fillId="0" borderId="0" xfId="0" applyNumberFormat="1" applyFont="1"/>
    <xf numFmtId="190" fontId="4" fillId="0" borderId="0" xfId="0" applyNumberFormat="1" applyFont="1"/>
    <xf numFmtId="0" fontId="5" fillId="0" borderId="0" xfId="0" applyFont="1"/>
    <xf numFmtId="37" fontId="5" fillId="0" borderId="0" xfId="0" applyNumberFormat="1" applyFont="1"/>
    <xf numFmtId="2" fontId="5" fillId="0" borderId="0" xfId="0" applyNumberFormat="1" applyFont="1" applyAlignment="1">
      <alignment horizontal="centerContinuous"/>
    </xf>
    <xf numFmtId="0" fontId="13" fillId="0" borderId="0" xfId="0" applyFont="1"/>
    <xf numFmtId="189" fontId="14" fillId="0" borderId="0" xfId="1" applyNumberFormat="1" applyFont="1" applyBorder="1" applyProtection="1"/>
    <xf numFmtId="187" fontId="4" fillId="0" borderId="0" xfId="1" applyFont="1"/>
    <xf numFmtId="187" fontId="6" fillId="0" borderId="0" xfId="1"/>
    <xf numFmtId="187" fontId="4" fillId="0" borderId="0" xfId="1" applyFont="1" applyBorder="1" applyProtection="1"/>
    <xf numFmtId="2" fontId="0" fillId="0" borderId="0" xfId="0" applyNumberFormat="1"/>
    <xf numFmtId="2" fontId="6" fillId="0" borderId="0" xfId="1" applyNumberFormat="1"/>
    <xf numFmtId="2" fontId="16" fillId="0" borderId="0" xfId="0" applyNumberFormat="1" applyFont="1"/>
    <xf numFmtId="43" fontId="0" fillId="0" borderId="0" xfId="0" applyNumberFormat="1"/>
    <xf numFmtId="190" fontId="0" fillId="0" borderId="0" xfId="0" applyNumberFormat="1"/>
    <xf numFmtId="189" fontId="0" fillId="0" borderId="0" xfId="0" applyNumberFormat="1"/>
    <xf numFmtId="187" fontId="5" fillId="0" borderId="0" xfId="0" applyNumberFormat="1" applyFont="1"/>
    <xf numFmtId="189" fontId="5" fillId="0" borderId="0" xfId="1" quotePrefix="1" applyNumberFormat="1" applyFont="1" applyAlignment="1" applyProtection="1">
      <alignment horizontal="left"/>
    </xf>
    <xf numFmtId="0" fontId="5" fillId="0" borderId="0" xfId="0" applyFont="1" applyAlignment="1">
      <alignment horizontal="center"/>
    </xf>
    <xf numFmtId="189" fontId="5" fillId="0" borderId="0" xfId="1" applyNumberFormat="1" applyFont="1"/>
    <xf numFmtId="189" fontId="11" fillId="0" borderId="0" xfId="1" applyNumberFormat="1" applyFont="1" applyAlignment="1" applyProtection="1">
      <alignment horizontal="left"/>
    </xf>
    <xf numFmtId="189" fontId="5" fillId="0" borderId="0" xfId="1" applyNumberFormat="1" applyFont="1" applyAlignment="1" applyProtection="1">
      <alignment horizontal="left"/>
    </xf>
    <xf numFmtId="189" fontId="5" fillId="0" borderId="0" xfId="1" applyNumberFormat="1" applyFont="1" applyProtection="1"/>
    <xf numFmtId="0" fontId="5" fillId="0" borderId="31" xfId="0" applyFont="1" applyBorder="1"/>
    <xf numFmtId="189" fontId="5" fillId="2" borderId="41" xfId="1" applyNumberFormat="1" applyFont="1" applyFill="1" applyBorder="1" applyProtection="1"/>
    <xf numFmtId="0" fontId="5" fillId="0" borderId="41" xfId="0" applyFont="1" applyBorder="1"/>
    <xf numFmtId="0" fontId="3" fillId="2" borderId="41" xfId="0" applyFont="1" applyFill="1" applyBorder="1"/>
    <xf numFmtId="0" fontId="3" fillId="2" borderId="5" xfId="0" applyFont="1" applyFill="1" applyBorder="1"/>
    <xf numFmtId="0" fontId="3" fillId="0" borderId="41" xfId="0" applyFont="1" applyBorder="1"/>
    <xf numFmtId="0" fontId="3" fillId="2" borderId="46" xfId="0" applyFont="1" applyFill="1" applyBorder="1"/>
    <xf numFmtId="0" fontId="3" fillId="2" borderId="44" xfId="0" applyFont="1" applyFill="1" applyBorder="1"/>
    <xf numFmtId="0" fontId="5" fillId="0" borderId="46" xfId="0" applyFont="1" applyBorder="1"/>
    <xf numFmtId="0" fontId="5" fillId="0" borderId="44" xfId="0" applyFont="1" applyBorder="1"/>
    <xf numFmtId="0" fontId="5" fillId="0" borderId="48" xfId="0" applyFont="1" applyBorder="1"/>
    <xf numFmtId="0" fontId="5" fillId="0" borderId="23" xfId="0" applyFont="1" applyBorder="1"/>
    <xf numFmtId="0" fontId="5" fillId="0" borderId="48" xfId="0" quotePrefix="1" applyFont="1" applyBorder="1" applyAlignment="1">
      <alignment horizontal="left"/>
    </xf>
    <xf numFmtId="0" fontId="8" fillId="0" borderId="0" xfId="0" applyFont="1"/>
    <xf numFmtId="0" fontId="17" fillId="0" borderId="49" xfId="0" applyFont="1" applyBorder="1"/>
    <xf numFmtId="193" fontId="5" fillId="0" borderId="44" xfId="0" applyNumberFormat="1" applyFont="1" applyBorder="1"/>
    <xf numFmtId="0" fontId="5" fillId="0" borderId="50" xfId="0" applyFont="1" applyBorder="1"/>
    <xf numFmtId="2" fontId="5" fillId="0" borderId="0" xfId="0" applyNumberFormat="1" applyFont="1"/>
    <xf numFmtId="0" fontId="13" fillId="0" borderId="0" xfId="0" quotePrefix="1" applyFont="1" applyAlignment="1">
      <alignment horizontal="left"/>
    </xf>
    <xf numFmtId="0" fontId="13" fillId="0" borderId="0" xfId="0" quotePrefix="1" applyFont="1" applyAlignment="1">
      <alignment horizontal="centerContinuous"/>
    </xf>
    <xf numFmtId="43" fontId="5" fillId="0" borderId="0" xfId="0" applyNumberFormat="1" applyFont="1"/>
    <xf numFmtId="190" fontId="5" fillId="0" borderId="0" xfId="0" applyNumberFormat="1" applyFont="1" applyAlignment="1">
      <alignment horizontal="centerContinuous"/>
    </xf>
    <xf numFmtId="0" fontId="5" fillId="0" borderId="0" xfId="0" quotePrefix="1" applyFont="1"/>
    <xf numFmtId="0" fontId="5" fillId="0" borderId="39" xfId="0" applyFont="1" applyBorder="1"/>
    <xf numFmtId="189" fontId="3" fillId="0" borderId="8" xfId="1" applyNumberFormat="1" applyFont="1" applyBorder="1" applyProtection="1"/>
    <xf numFmtId="189" fontId="3" fillId="0" borderId="23" xfId="1" applyNumberFormat="1" applyFont="1" applyBorder="1" applyProtection="1"/>
    <xf numFmtId="189" fontId="5" fillId="0" borderId="52" xfId="1" applyNumberFormat="1" applyFont="1" applyBorder="1"/>
    <xf numFmtId="189" fontId="3" fillId="0" borderId="13" xfId="1" applyNumberFormat="1" applyFont="1" applyBorder="1" applyProtection="1"/>
    <xf numFmtId="0" fontId="5" fillId="0" borderId="38" xfId="0" quotePrefix="1" applyFont="1" applyBorder="1" applyAlignment="1">
      <alignment horizontal="center"/>
    </xf>
    <xf numFmtId="0" fontId="5" fillId="0" borderId="55" xfId="0" applyFont="1" applyBorder="1"/>
    <xf numFmtId="0" fontId="5" fillId="0" borderId="56" xfId="0" applyFont="1" applyBorder="1" applyAlignment="1">
      <alignment horizontal="center"/>
    </xf>
    <xf numFmtId="0" fontId="5" fillId="0" borderId="56" xfId="0" applyFont="1" applyBorder="1"/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2" borderId="0" xfId="0" applyFont="1" applyFill="1"/>
    <xf numFmtId="190" fontId="3" fillId="0" borderId="0" xfId="0" applyNumberFormat="1" applyFont="1"/>
    <xf numFmtId="0" fontId="0" fillId="2" borderId="0" xfId="0" applyFill="1"/>
    <xf numFmtId="0" fontId="5" fillId="2" borderId="31" xfId="0" quotePrefix="1" applyFont="1" applyFill="1" applyBorder="1" applyAlignment="1">
      <alignment horizontal="left"/>
    </xf>
    <xf numFmtId="0" fontId="5" fillId="0" borderId="58" xfId="0" applyFont="1" applyBorder="1" applyAlignment="1">
      <alignment horizontal="centerContinuous"/>
    </xf>
    <xf numFmtId="0" fontId="5" fillId="0" borderId="5" xfId="0" applyFont="1" applyBorder="1" applyAlignment="1">
      <alignment horizontal="left"/>
    </xf>
    <xf numFmtId="15" fontId="4" fillId="2" borderId="0" xfId="0" quotePrefix="1" applyNumberFormat="1" applyFont="1" applyFill="1" applyAlignment="1">
      <alignment horizontal="left"/>
    </xf>
    <xf numFmtId="0" fontId="2" fillId="0" borderId="0" xfId="0" applyFont="1" applyAlignment="1">
      <alignment horizontal="centerContinuous"/>
    </xf>
    <xf numFmtId="0" fontId="5" fillId="0" borderId="2" xfId="0" applyFont="1" applyBorder="1" applyAlignment="1">
      <alignment horizontal="centerContinuous"/>
    </xf>
    <xf numFmtId="0" fontId="5" fillId="0" borderId="5" xfId="0" quotePrefix="1" applyFont="1" applyBorder="1" applyAlignment="1">
      <alignment horizontal="center"/>
    </xf>
    <xf numFmtId="0" fontId="5" fillId="0" borderId="9" xfId="0" quotePrefix="1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88" fontId="3" fillId="0" borderId="7" xfId="0" applyNumberFormat="1" applyFont="1" applyBorder="1"/>
    <xf numFmtId="190" fontId="5" fillId="0" borderId="11" xfId="0" applyNumberFormat="1" applyFont="1" applyBorder="1"/>
    <xf numFmtId="191" fontId="5" fillId="2" borderId="11" xfId="0" applyNumberFormat="1" applyFont="1" applyFill="1" applyBorder="1"/>
    <xf numFmtId="191" fontId="5" fillId="2" borderId="10" xfId="0" applyNumberFormat="1" applyFont="1" applyFill="1" applyBorder="1"/>
    <xf numFmtId="190" fontId="5" fillId="2" borderId="11" xfId="0" applyNumberFormat="1" applyFont="1" applyFill="1" applyBorder="1"/>
    <xf numFmtId="190" fontId="5" fillId="2" borderId="12" xfId="0" applyNumberFormat="1" applyFont="1" applyFill="1" applyBorder="1"/>
    <xf numFmtId="190" fontId="7" fillId="0" borderId="11" xfId="0" applyNumberFormat="1" applyFont="1" applyBorder="1"/>
    <xf numFmtId="190" fontId="5" fillId="0" borderId="12" xfId="0" applyNumberFormat="1" applyFont="1" applyBorder="1"/>
    <xf numFmtId="190" fontId="5" fillId="0" borderId="13" xfId="0" applyNumberFormat="1" applyFont="1" applyBorder="1"/>
    <xf numFmtId="0" fontId="5" fillId="0" borderId="0" xfId="0" quotePrefix="1" applyFont="1" applyAlignment="1">
      <alignment horizontal="left"/>
    </xf>
    <xf numFmtId="191" fontId="5" fillId="0" borderId="14" xfId="0" applyNumberFormat="1" applyFont="1" applyBorder="1"/>
    <xf numFmtId="191" fontId="5" fillId="0" borderId="15" xfId="0" applyNumberFormat="1" applyFont="1" applyBorder="1"/>
    <xf numFmtId="190" fontId="5" fillId="0" borderId="16" xfId="0" applyNumberFormat="1" applyFont="1" applyBorder="1"/>
    <xf numFmtId="190" fontId="5" fillId="0" borderId="17" xfId="0" applyNumberFormat="1" applyFont="1" applyBorder="1"/>
    <xf numFmtId="190" fontId="5" fillId="0" borderId="18" xfId="0" applyNumberFormat="1" applyFont="1" applyBorder="1"/>
    <xf numFmtId="191" fontId="5" fillId="2" borderId="18" xfId="0" applyNumberFormat="1" applyFont="1" applyFill="1" applyBorder="1"/>
    <xf numFmtId="191" fontId="5" fillId="2" borderId="19" xfId="0" applyNumberFormat="1" applyFont="1" applyFill="1" applyBorder="1"/>
    <xf numFmtId="190" fontId="5" fillId="2" borderId="20" xfId="0" applyNumberFormat="1" applyFont="1" applyFill="1" applyBorder="1"/>
    <xf numFmtId="190" fontId="5" fillId="2" borderId="21" xfId="0" applyNumberFormat="1" applyFont="1" applyFill="1" applyBorder="1"/>
    <xf numFmtId="190" fontId="5" fillId="0" borderId="22" xfId="0" applyNumberFormat="1" applyFont="1" applyBorder="1"/>
    <xf numFmtId="190" fontId="5" fillId="2" borderId="23" xfId="0" applyNumberFormat="1" applyFont="1" applyFill="1" applyBorder="1"/>
    <xf numFmtId="0" fontId="5" fillId="2" borderId="19" xfId="0" quotePrefix="1" applyFont="1" applyFill="1" applyBorder="1" applyAlignment="1">
      <alignment horizontal="left"/>
    </xf>
    <xf numFmtId="190" fontId="5" fillId="2" borderId="18" xfId="0" applyNumberFormat="1" applyFont="1" applyFill="1" applyBorder="1"/>
    <xf numFmtId="193" fontId="5" fillId="2" borderId="21" xfId="0" applyNumberFormat="1" applyFont="1" applyFill="1" applyBorder="1"/>
    <xf numFmtId="190" fontId="5" fillId="2" borderId="22" xfId="0" applyNumberFormat="1" applyFont="1" applyFill="1" applyBorder="1"/>
    <xf numFmtId="0" fontId="5" fillId="0" borderId="19" xfId="0" quotePrefix="1" applyFont="1" applyBorder="1" applyAlignment="1">
      <alignment horizontal="left"/>
    </xf>
    <xf numFmtId="0" fontId="5" fillId="0" borderId="25" xfId="0" applyFont="1" applyBorder="1"/>
    <xf numFmtId="0" fontId="5" fillId="0" borderId="26" xfId="0" applyFont="1" applyBorder="1"/>
    <xf numFmtId="193" fontId="5" fillId="0" borderId="25" xfId="0" applyNumberFormat="1" applyFont="1" applyBorder="1"/>
    <xf numFmtId="190" fontId="5" fillId="0" borderId="25" xfId="0" applyNumberFormat="1" applyFont="1" applyBorder="1"/>
    <xf numFmtId="1" fontId="5" fillId="2" borderId="18" xfId="0" applyNumberFormat="1" applyFont="1" applyFill="1" applyBorder="1"/>
    <xf numFmtId="1" fontId="5" fillId="2" borderId="19" xfId="0" applyNumberFormat="1" applyFont="1" applyFill="1" applyBorder="1"/>
    <xf numFmtId="190" fontId="5" fillId="0" borderId="21" xfId="0" applyNumberFormat="1" applyFont="1" applyBorder="1"/>
    <xf numFmtId="190" fontId="5" fillId="0" borderId="23" xfId="0" applyNumberFormat="1" applyFont="1" applyBorder="1"/>
    <xf numFmtId="0" fontId="5" fillId="2" borderId="27" xfId="0" applyFont="1" applyFill="1" applyBorder="1"/>
    <xf numFmtId="190" fontId="5" fillId="2" borderId="27" xfId="0" applyNumberFormat="1" applyFont="1" applyFill="1" applyBorder="1"/>
    <xf numFmtId="37" fontId="5" fillId="2" borderId="19" xfId="0" applyNumberFormat="1" applyFont="1" applyFill="1" applyBorder="1"/>
    <xf numFmtId="190" fontId="8" fillId="2" borderId="18" xfId="0" applyNumberFormat="1" applyFont="1" applyFill="1" applyBorder="1"/>
    <xf numFmtId="194" fontId="5" fillId="2" borderId="18" xfId="0" applyNumberFormat="1" applyFont="1" applyFill="1" applyBorder="1"/>
    <xf numFmtId="190" fontId="10" fillId="0" borderId="18" xfId="0" applyNumberFormat="1" applyFont="1" applyBorder="1"/>
    <xf numFmtId="0" fontId="5" fillId="0" borderId="24" xfId="0" quotePrefix="1" applyFont="1" applyBorder="1" applyAlignment="1">
      <alignment horizontal="left"/>
    </xf>
    <xf numFmtId="191" fontId="5" fillId="0" borderId="29" xfId="0" applyNumberFormat="1" applyFont="1" applyBorder="1"/>
    <xf numFmtId="191" fontId="5" fillId="0" borderId="28" xfId="0" applyNumberFormat="1" applyFont="1" applyBorder="1"/>
    <xf numFmtId="190" fontId="5" fillId="0" borderId="29" xfId="0" applyNumberFormat="1" applyFont="1" applyBorder="1"/>
    <xf numFmtId="190" fontId="5" fillId="2" borderId="29" xfId="0" applyNumberFormat="1" applyFont="1" applyFill="1" applyBorder="1"/>
    <xf numFmtId="0" fontId="5" fillId="0" borderId="28" xfId="0" applyFont="1" applyBorder="1" applyAlignment="1">
      <alignment horizontal="left"/>
    </xf>
    <xf numFmtId="190" fontId="5" fillId="0" borderId="33" xfId="0" applyNumberFormat="1" applyFont="1" applyBorder="1"/>
    <xf numFmtId="190" fontId="5" fillId="0" borderId="28" xfId="0" applyNumberFormat="1" applyFont="1" applyBorder="1"/>
    <xf numFmtId="190" fontId="5" fillId="2" borderId="32" xfId="0" applyNumberFormat="1" applyFont="1" applyFill="1" applyBorder="1"/>
    <xf numFmtId="190" fontId="5" fillId="2" borderId="33" xfId="0" applyNumberFormat="1" applyFont="1" applyFill="1" applyBorder="1"/>
    <xf numFmtId="190" fontId="5" fillId="0" borderId="34" xfId="0" applyNumberFormat="1" applyFont="1" applyBorder="1"/>
    <xf numFmtId="0" fontId="11" fillId="0" borderId="0" xfId="0" applyFont="1" applyAlignment="1">
      <alignment horizontal="left"/>
    </xf>
    <xf numFmtId="190" fontId="11" fillId="0" borderId="35" xfId="0" quotePrefix="1" applyNumberFormat="1" applyFont="1" applyBorder="1"/>
    <xf numFmtId="0" fontId="11" fillId="0" borderId="35" xfId="0" quotePrefix="1" applyFont="1" applyBorder="1"/>
    <xf numFmtId="191" fontId="5" fillId="0" borderId="0" xfId="0" applyNumberFormat="1" applyFont="1"/>
    <xf numFmtId="190" fontId="5" fillId="0" borderId="0" xfId="0" applyNumberFormat="1" applyFont="1"/>
    <xf numFmtId="0" fontId="12" fillId="0" borderId="0" xfId="0" quotePrefix="1" applyFont="1" applyAlignment="1">
      <alignment horizontal="left"/>
    </xf>
    <xf numFmtId="191" fontId="13" fillId="0" borderId="0" xfId="0" applyNumberFormat="1" applyFont="1"/>
    <xf numFmtId="190" fontId="13" fillId="0" borderId="0" xfId="0" applyNumberFormat="1" applyFont="1"/>
    <xf numFmtId="190" fontId="13" fillId="0" borderId="0" xfId="0" applyNumberFormat="1" applyFont="1" applyAlignment="1">
      <alignment horizontal="right"/>
    </xf>
    <xf numFmtId="0" fontId="15" fillId="0" borderId="0" xfId="0" applyFont="1" applyAlignment="1">
      <alignment horizontal="left"/>
    </xf>
    <xf numFmtId="191" fontId="4" fillId="0" borderId="0" xfId="0" applyNumberFormat="1" applyFont="1"/>
    <xf numFmtId="0" fontId="5" fillId="0" borderId="5" xfId="0" quotePrefix="1" applyFont="1" applyBorder="1"/>
    <xf numFmtId="191" fontId="5" fillId="0" borderId="23" xfId="0" applyNumberFormat="1" applyFont="1" applyBorder="1"/>
    <xf numFmtId="191" fontId="5" fillId="0" borderId="48" xfId="0" applyNumberFormat="1" applyFont="1" applyBorder="1"/>
    <xf numFmtId="194" fontId="3" fillId="0" borderId="45" xfId="0" applyNumberFormat="1" applyFont="1" applyBorder="1"/>
    <xf numFmtId="190" fontId="3" fillId="0" borderId="45" xfId="0" applyNumberFormat="1" applyFont="1" applyBorder="1"/>
    <xf numFmtId="190" fontId="3" fillId="2" borderId="45" xfId="0" applyNumberFormat="1" applyFont="1" applyFill="1" applyBorder="1"/>
    <xf numFmtId="190" fontId="3" fillId="2" borderId="47" xfId="0" applyNumberFormat="1" applyFont="1" applyFill="1" applyBorder="1"/>
    <xf numFmtId="190" fontId="5" fillId="0" borderId="44" xfId="0" applyNumberFormat="1" applyFont="1" applyBorder="1"/>
    <xf numFmtId="190" fontId="5" fillId="2" borderId="44" xfId="0" applyNumberFormat="1" applyFont="1" applyFill="1" applyBorder="1"/>
    <xf numFmtId="190" fontId="5" fillId="0" borderId="45" xfId="0" applyNumberFormat="1" applyFont="1" applyBorder="1"/>
    <xf numFmtId="0" fontId="5" fillId="2" borderId="44" xfId="0" applyFont="1" applyFill="1" applyBorder="1"/>
    <xf numFmtId="0" fontId="5" fillId="2" borderId="46" xfId="0" applyFont="1" applyFill="1" applyBorder="1"/>
    <xf numFmtId="191" fontId="5" fillId="0" borderId="44" xfId="0" applyNumberFormat="1" applyFont="1" applyBorder="1"/>
    <xf numFmtId="191" fontId="5" fillId="0" borderId="46" xfId="0" applyNumberFormat="1" applyFont="1" applyBorder="1"/>
    <xf numFmtId="190" fontId="7" fillId="2" borderId="45" xfId="0" applyNumberFormat="1" applyFont="1" applyFill="1" applyBorder="1"/>
    <xf numFmtId="190" fontId="5" fillId="0" borderId="8" xfId="0" applyNumberFormat="1" applyFont="1" applyBorder="1"/>
    <xf numFmtId="191" fontId="5" fillId="0" borderId="5" xfId="0" applyNumberFormat="1" applyFont="1" applyBorder="1"/>
    <xf numFmtId="191" fontId="5" fillId="0" borderId="41" xfId="0" applyNumberFormat="1" applyFont="1" applyBorder="1"/>
    <xf numFmtId="190" fontId="3" fillId="0" borderId="8" xfId="0" applyNumberFormat="1" applyFont="1" applyBorder="1"/>
    <xf numFmtId="190" fontId="3" fillId="2" borderId="8" xfId="0" applyNumberFormat="1" applyFont="1" applyFill="1" applyBorder="1"/>
    <xf numFmtId="190" fontId="7" fillId="2" borderId="43" xfId="0" applyNumberFormat="1" applyFont="1" applyFill="1" applyBorder="1"/>
    <xf numFmtId="190" fontId="5" fillId="0" borderId="43" xfId="0" applyNumberFormat="1" applyFont="1" applyBorder="1"/>
    <xf numFmtId="190" fontId="5" fillId="0" borderId="42" xfId="0" applyNumberFormat="1" applyFont="1" applyBorder="1"/>
    <xf numFmtId="191" fontId="5" fillId="2" borderId="1" xfId="0" applyNumberFormat="1" applyFont="1" applyFill="1" applyBorder="1"/>
    <xf numFmtId="191" fontId="5" fillId="2" borderId="41" xfId="0" applyNumberFormat="1" applyFont="1" applyFill="1" applyBorder="1"/>
    <xf numFmtId="191" fontId="5" fillId="2" borderId="38" xfId="0" applyNumberFormat="1" applyFont="1" applyFill="1" applyBorder="1"/>
    <xf numFmtId="190" fontId="5" fillId="2" borderId="40" xfId="0" applyNumberFormat="1" applyFont="1" applyFill="1" applyBorder="1"/>
    <xf numFmtId="190" fontId="5" fillId="0" borderId="38" xfId="0" applyNumberFormat="1" applyFont="1" applyBorder="1"/>
    <xf numFmtId="190" fontId="5" fillId="2" borderId="38" xfId="0" applyNumberFormat="1" applyFont="1" applyFill="1" applyBorder="1"/>
    <xf numFmtId="190" fontId="5" fillId="0" borderId="37" xfId="0" applyNumberFormat="1" applyFont="1" applyBorder="1"/>
    <xf numFmtId="0" fontId="5" fillId="0" borderId="0" xfId="0" applyFont="1" applyAlignment="1">
      <alignment horizontal="left"/>
    </xf>
    <xf numFmtId="190" fontId="5" fillId="0" borderId="0" xfId="0" quotePrefix="1" applyNumberFormat="1" applyFont="1" applyAlignment="1">
      <alignment horizontal="left"/>
    </xf>
    <xf numFmtId="187" fontId="11" fillId="0" borderId="0" xfId="0" quotePrefix="1" applyNumberFormat="1" applyFont="1" applyAlignment="1">
      <alignment horizontal="left"/>
    </xf>
    <xf numFmtId="39" fontId="3" fillId="0" borderId="0" xfId="0" applyNumberFormat="1" applyFont="1"/>
    <xf numFmtId="190" fontId="5" fillId="0" borderId="56" xfId="0" applyNumberFormat="1" applyFont="1" applyBorder="1" applyAlignment="1">
      <alignment horizontal="center"/>
    </xf>
    <xf numFmtId="0" fontId="5" fillId="2" borderId="56" xfId="0" applyFont="1" applyFill="1" applyBorder="1" applyAlignment="1">
      <alignment horizontal="center"/>
    </xf>
    <xf numFmtId="0" fontId="5" fillId="0" borderId="56" xfId="0" quotePrefix="1" applyFont="1" applyBorder="1" applyAlignment="1">
      <alignment horizontal="center"/>
    </xf>
    <xf numFmtId="0" fontId="5" fillId="0" borderId="7" xfId="0" quotePrefix="1" applyFont="1" applyBorder="1" applyAlignment="1">
      <alignment horizontal="center"/>
    </xf>
    <xf numFmtId="190" fontId="5" fillId="2" borderId="13" xfId="0" applyNumberFormat="1" applyFont="1" applyFill="1" applyBorder="1"/>
    <xf numFmtId="190" fontId="5" fillId="2" borderId="54" xfId="0" applyNumberFormat="1" applyFont="1" applyFill="1" applyBorder="1"/>
    <xf numFmtId="190" fontId="5" fillId="2" borderId="53" xfId="0" applyNumberFormat="1" applyFont="1" applyFill="1" applyBorder="1"/>
    <xf numFmtId="190" fontId="8" fillId="2" borderId="44" xfId="0" applyNumberFormat="1" applyFont="1" applyFill="1" applyBorder="1"/>
    <xf numFmtId="39" fontId="5" fillId="0" borderId="44" xfId="0" applyNumberFormat="1" applyFont="1" applyBorder="1"/>
    <xf numFmtId="190" fontId="8" fillId="2" borderId="8" xfId="0" applyNumberFormat="1" applyFont="1" applyFill="1" applyBorder="1"/>
    <xf numFmtId="39" fontId="5" fillId="0" borderId="8" xfId="0" applyNumberFormat="1" applyFont="1" applyBorder="1"/>
    <xf numFmtId="0" fontId="11" fillId="0" borderId="0" xfId="0" quotePrefix="1" applyFont="1"/>
    <xf numFmtId="0" fontId="5" fillId="0" borderId="2" xfId="0" quotePrefix="1" applyFont="1" applyBorder="1"/>
    <xf numFmtId="0" fontId="5" fillId="0" borderId="4" xfId="0" quotePrefix="1" applyFont="1" applyBorder="1"/>
    <xf numFmtId="0" fontId="5" fillId="0" borderId="5" xfId="0" applyFont="1" applyBorder="1" applyAlignment="1">
      <alignment horizontal="center"/>
    </xf>
    <xf numFmtId="190" fontId="3" fillId="0" borderId="22" xfId="0" applyNumberFormat="1" applyFont="1" applyBorder="1"/>
    <xf numFmtId="0" fontId="3" fillId="0" borderId="18" xfId="0" applyFont="1" applyBorder="1"/>
    <xf numFmtId="0" fontId="3" fillId="0" borderId="24" xfId="0" applyFont="1" applyBorder="1"/>
    <xf numFmtId="0" fontId="3" fillId="2" borderId="0" xfId="0" quotePrefix="1" applyFont="1" applyFill="1" applyAlignment="1">
      <alignment horizontal="left"/>
    </xf>
    <xf numFmtId="190" fontId="3" fillId="0" borderId="12" xfId="0" applyNumberFormat="1" applyFont="1" applyBorder="1"/>
    <xf numFmtId="187" fontId="5" fillId="0" borderId="0" xfId="1" applyFont="1" applyAlignment="1">
      <alignment horizontal="centerContinuous"/>
    </xf>
    <xf numFmtId="187" fontId="15" fillId="2" borderId="0" xfId="1" quotePrefix="1" applyFont="1" applyFill="1" applyAlignment="1">
      <alignment horizontal="left"/>
    </xf>
    <xf numFmtId="190" fontId="5" fillId="0" borderId="66" xfId="0" applyNumberFormat="1" applyFont="1" applyBorder="1"/>
    <xf numFmtId="190" fontId="5" fillId="0" borderId="63" xfId="0" applyNumberFormat="1" applyFont="1" applyBorder="1"/>
    <xf numFmtId="0" fontId="5" fillId="2" borderId="1" xfId="0" applyFont="1" applyFill="1" applyBorder="1"/>
    <xf numFmtId="190" fontId="5" fillId="2" borderId="51" xfId="0" applyNumberFormat="1" applyFont="1" applyFill="1" applyBorder="1"/>
    <xf numFmtId="190" fontId="5" fillId="2" borderId="8" xfId="0" applyNumberFormat="1" applyFont="1" applyFill="1" applyBorder="1"/>
    <xf numFmtId="0" fontId="5" fillId="0" borderId="67" xfId="0" quotePrefix="1" applyFont="1" applyBorder="1" applyAlignment="1">
      <alignment horizontal="left"/>
    </xf>
    <xf numFmtId="0" fontId="5" fillId="0" borderId="68" xfId="0" applyFont="1" applyBorder="1"/>
    <xf numFmtId="0" fontId="5" fillId="0" borderId="15" xfId="0" applyFont="1" applyBorder="1"/>
    <xf numFmtId="193" fontId="5" fillId="0" borderId="68" xfId="0" applyNumberFormat="1" applyFont="1" applyBorder="1"/>
    <xf numFmtId="190" fontId="5" fillId="0" borderId="68" xfId="0" applyNumberFormat="1" applyFont="1" applyBorder="1"/>
    <xf numFmtId="1" fontId="5" fillId="2" borderId="68" xfId="0" applyNumberFormat="1" applyFont="1" applyFill="1" applyBorder="1"/>
    <xf numFmtId="1" fontId="5" fillId="2" borderId="15" xfId="0" applyNumberFormat="1" applyFont="1" applyFill="1" applyBorder="1"/>
    <xf numFmtId="190" fontId="5" fillId="2" borderId="68" xfId="0" applyNumberFormat="1" applyFont="1" applyFill="1" applyBorder="1"/>
    <xf numFmtId="190" fontId="5" fillId="0" borderId="64" xfId="0" applyNumberFormat="1" applyFont="1" applyBorder="1"/>
    <xf numFmtId="190" fontId="5" fillId="0" borderId="69" xfId="0" applyNumberFormat="1" applyFont="1" applyBorder="1"/>
    <xf numFmtId="37" fontId="5" fillId="2" borderId="70" xfId="0" applyNumberFormat="1" applyFont="1" applyFill="1" applyBorder="1"/>
    <xf numFmtId="0" fontId="5" fillId="0" borderId="61" xfId="0" applyFont="1" applyBorder="1" applyAlignment="1">
      <alignment horizontal="center"/>
    </xf>
    <xf numFmtId="37" fontId="5" fillId="2" borderId="60" xfId="0" applyNumberFormat="1" applyFont="1" applyFill="1" applyBorder="1"/>
    <xf numFmtId="37" fontId="5" fillId="2" borderId="72" xfId="0" applyNumberFormat="1" applyFont="1" applyFill="1" applyBorder="1"/>
    <xf numFmtId="190" fontId="5" fillId="2" borderId="73" xfId="0" applyNumberFormat="1" applyFont="1" applyFill="1" applyBorder="1"/>
    <xf numFmtId="190" fontId="5" fillId="0" borderId="74" xfId="0" applyNumberFormat="1" applyFont="1" applyBorder="1"/>
    <xf numFmtId="190" fontId="5" fillId="0" borderId="71" xfId="0" applyNumberFormat="1" applyFont="1" applyBorder="1"/>
    <xf numFmtId="187" fontId="4" fillId="2" borderId="0" xfId="1" quotePrefix="1" applyFont="1" applyFill="1" applyAlignment="1">
      <alignment horizontal="left"/>
    </xf>
    <xf numFmtId="187" fontId="5" fillId="0" borderId="0" xfId="1" applyFont="1"/>
    <xf numFmtId="195" fontId="11" fillId="0" borderId="0" xfId="1" quotePrefix="1" applyNumberFormat="1" applyFont="1" applyAlignment="1">
      <alignment horizontal="left"/>
    </xf>
    <xf numFmtId="195" fontId="5" fillId="0" borderId="0" xfId="1" applyNumberFormat="1" applyFont="1"/>
    <xf numFmtId="0" fontId="22" fillId="2" borderId="0" xfId="0" quotePrefix="1" applyFont="1" applyFill="1" applyAlignment="1">
      <alignment horizontal="left"/>
    </xf>
    <xf numFmtId="191" fontId="7" fillId="2" borderId="0" xfId="0" applyNumberFormat="1" applyFont="1" applyFill="1"/>
    <xf numFmtId="190" fontId="7" fillId="2" borderId="0" xfId="0" applyNumberFormat="1" applyFont="1" applyFill="1"/>
    <xf numFmtId="189" fontId="7" fillId="2" borderId="22" xfId="0" applyNumberFormat="1" applyFont="1" applyFill="1" applyBorder="1"/>
    <xf numFmtId="191" fontId="5" fillId="2" borderId="71" xfId="0" applyNumberFormat="1" applyFont="1" applyFill="1" applyBorder="1"/>
    <xf numFmtId="191" fontId="5" fillId="2" borderId="61" xfId="0" applyNumberFormat="1" applyFont="1" applyFill="1" applyBorder="1"/>
    <xf numFmtId="189" fontId="5" fillId="2" borderId="59" xfId="1" applyNumberFormat="1" applyFont="1" applyFill="1" applyBorder="1" applyProtection="1"/>
    <xf numFmtId="189" fontId="5" fillId="2" borderId="61" xfId="1" applyNumberFormat="1" applyFont="1" applyFill="1" applyBorder="1" applyProtection="1"/>
    <xf numFmtId="1" fontId="5" fillId="2" borderId="60" xfId="0" applyNumberFormat="1" applyFont="1" applyFill="1" applyBorder="1"/>
    <xf numFmtId="1" fontId="5" fillId="2" borderId="72" xfId="0" applyNumberFormat="1" applyFont="1" applyFill="1" applyBorder="1"/>
    <xf numFmtId="191" fontId="5" fillId="2" borderId="29" xfId="0" applyNumberFormat="1" applyFont="1" applyFill="1" applyBorder="1"/>
    <xf numFmtId="191" fontId="5" fillId="2" borderId="28" xfId="0" applyNumberFormat="1" applyFont="1" applyFill="1" applyBorder="1"/>
    <xf numFmtId="194" fontId="5" fillId="2" borderId="30" xfId="0" applyNumberFormat="1" applyFont="1" applyFill="1" applyBorder="1"/>
    <xf numFmtId="190" fontId="5" fillId="2" borderId="57" xfId="0" applyNumberFormat="1" applyFont="1" applyFill="1" applyBorder="1"/>
    <xf numFmtId="191" fontId="5" fillId="2" borderId="38" xfId="1" applyNumberFormat="1" applyFont="1" applyFill="1" applyBorder="1" applyProtection="1"/>
    <xf numFmtId="191" fontId="5" fillId="2" borderId="39" xfId="1" applyNumberFormat="1" applyFont="1" applyFill="1" applyBorder="1" applyProtection="1"/>
    <xf numFmtId="0" fontId="5" fillId="2" borderId="29" xfId="0" applyFont="1" applyFill="1" applyBorder="1"/>
    <xf numFmtId="190" fontId="5" fillId="2" borderId="28" xfId="0" applyNumberFormat="1" applyFont="1" applyFill="1" applyBorder="1"/>
    <xf numFmtId="190" fontId="5" fillId="2" borderId="36" xfId="0" applyNumberFormat="1" applyFont="1" applyFill="1" applyBorder="1"/>
    <xf numFmtId="190" fontId="5" fillId="2" borderId="31" xfId="0" applyNumberFormat="1" applyFont="1" applyFill="1" applyBorder="1"/>
    <xf numFmtId="189" fontId="5" fillId="0" borderId="42" xfId="1" applyNumberFormat="1" applyFont="1" applyBorder="1"/>
    <xf numFmtId="0" fontId="5" fillId="0" borderId="53" xfId="0" applyFont="1" applyBorder="1"/>
    <xf numFmtId="0" fontId="5" fillId="0" borderId="65" xfId="0" applyFont="1" applyBorder="1"/>
    <xf numFmtId="190" fontId="5" fillId="0" borderId="53" xfId="0" applyNumberFormat="1" applyFont="1" applyBorder="1"/>
    <xf numFmtId="191" fontId="5" fillId="0" borderId="53" xfId="0" applyNumberFormat="1" applyFont="1" applyBorder="1"/>
    <xf numFmtId="191" fontId="5" fillId="0" borderId="65" xfId="0" applyNumberFormat="1" applyFont="1" applyBorder="1"/>
    <xf numFmtId="0" fontId="3" fillId="2" borderId="52" xfId="0" applyFont="1" applyFill="1" applyBorder="1"/>
    <xf numFmtId="0" fontId="3" fillId="2" borderId="75" xfId="0" applyFont="1" applyFill="1" applyBorder="1"/>
    <xf numFmtId="194" fontId="3" fillId="0" borderId="62" xfId="0" applyNumberFormat="1" applyFont="1" applyBorder="1"/>
    <xf numFmtId="190" fontId="3" fillId="0" borderId="62" xfId="0" applyNumberFormat="1" applyFont="1" applyBorder="1"/>
    <xf numFmtId="190" fontId="3" fillId="2" borderId="62" xfId="0" applyNumberFormat="1" applyFont="1" applyFill="1" applyBorder="1"/>
    <xf numFmtId="190" fontId="3" fillId="2" borderId="76" xfId="0" applyNumberFormat="1" applyFont="1" applyFill="1" applyBorder="1"/>
    <xf numFmtId="190" fontId="5" fillId="0" borderId="52" xfId="0" applyNumberFormat="1" applyFont="1" applyBorder="1"/>
    <xf numFmtId="15" fontId="24" fillId="2" borderId="0" xfId="0" quotePrefix="1" applyNumberFormat="1" applyFont="1" applyFill="1" applyAlignment="1">
      <alignment horizontal="left"/>
    </xf>
    <xf numFmtId="43" fontId="5" fillId="0" borderId="0" xfId="0" applyNumberFormat="1" applyFont="1" applyAlignment="1">
      <alignment horizontal="centerContinuous"/>
    </xf>
    <xf numFmtId="15" fontId="19" fillId="2" borderId="0" xfId="0" quotePrefix="1" applyNumberFormat="1" applyFont="1" applyFill="1" applyAlignment="1">
      <alignment horizontal="left"/>
    </xf>
    <xf numFmtId="0" fontId="19" fillId="2" borderId="0" xfId="0" quotePrefix="1" applyFont="1" applyFill="1" applyAlignment="1">
      <alignment horizontal="left"/>
    </xf>
    <xf numFmtId="0" fontId="5" fillId="0" borderId="2" xfId="0" quotePrefix="1" applyFont="1" applyBorder="1" applyAlignment="1">
      <alignment horizontal="center"/>
    </xf>
    <xf numFmtId="0" fontId="5" fillId="0" borderId="3" xfId="0" quotePrefix="1" applyFont="1" applyBorder="1" applyAlignment="1">
      <alignment horizontal="center"/>
    </xf>
    <xf numFmtId="0" fontId="5" fillId="0" borderId="4" xfId="0" quotePrefix="1" applyFont="1" applyBorder="1" applyAlignment="1">
      <alignment horizontal="center"/>
    </xf>
    <xf numFmtId="15" fontId="23" fillId="2" borderId="0" xfId="0" quotePrefix="1" applyNumberFormat="1" applyFont="1" applyFill="1" applyAlignment="1">
      <alignment horizontal="right"/>
    </xf>
    <xf numFmtId="0" fontId="11" fillId="0" borderId="0" xfId="0" quotePrefix="1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quotePrefix="1" applyFont="1" applyBorder="1"/>
    <xf numFmtId="0" fontId="5" fillId="0" borderId="4" xfId="0" quotePrefix="1" applyFont="1" applyBorder="1"/>
    <xf numFmtId="15" fontId="24" fillId="2" borderId="0" xfId="0" quotePrefix="1" applyNumberFormat="1" applyFont="1" applyFill="1" applyAlignment="1">
      <alignment horizontal="left"/>
    </xf>
    <xf numFmtId="0" fontId="18" fillId="0" borderId="0" xfId="0" quotePrefix="1" applyFont="1" applyAlignment="1">
      <alignment horizontal="center"/>
    </xf>
  </cellXfs>
  <cellStyles count="6">
    <cellStyle name="Comma" xfId="1" builtinId="3"/>
    <cellStyle name="Normal" xfId="0" builtinId="0"/>
    <cellStyle name="Normal 2" xfId="2" xr:uid="{00000000-0005-0000-0000-000002000000}"/>
    <cellStyle name="Normal 3" xfId="3" xr:uid="{A2F5614D-9128-468F-B2A8-F8E36DCF58CE}"/>
    <cellStyle name="Normal 4" xfId="4" xr:uid="{54D3A443-19B0-487A-8B76-6AB27C1B3884}"/>
    <cellStyle name="Normal 5" xfId="5" xr:uid="{F7BEA004-E6C7-4B14-A0B1-930BCD97CD50}"/>
  </cellStyles>
  <dxfs count="3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1" defaultTableStyle="TableStyleMedium2" defaultPivotStyle="PivotStyleLight16">
    <tableStyle name="ข้อมูล_GIZ_(DE)-style" pivot="0" count="3" xr9:uid="{5232AF7D-F841-4797-AC20-CBE831C4FB76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11455-BA7C-4ACE-B90E-5E32703C3418}">
  <sheetPr codeName="Sheet1"/>
  <dimension ref="A1:AA76"/>
  <sheetViews>
    <sheetView showGridLines="0" showZeros="0" tabSelected="1" workbookViewId="0">
      <selection activeCell="A11" sqref="A11"/>
    </sheetView>
  </sheetViews>
  <sheetFormatPr defaultRowHeight="21" x14ac:dyDescent="0.45"/>
  <cols>
    <col min="1" max="1" width="41.83203125" customWidth="1"/>
    <col min="2" max="2" width="6.6640625" customWidth="1"/>
    <col min="3" max="3" width="5.83203125" customWidth="1"/>
    <col min="4" max="4" width="10.83203125" customWidth="1"/>
    <col min="5" max="5" width="13.6640625" bestFit="1" customWidth="1"/>
    <col min="6" max="6" width="6.5" customWidth="1"/>
    <col min="7" max="7" width="8" customWidth="1"/>
    <col min="8" max="8" width="11.5" customWidth="1"/>
    <col min="9" max="9" width="12.6640625" bestFit="1" customWidth="1"/>
    <col min="10" max="10" width="7.1640625" bestFit="1" customWidth="1"/>
    <col min="11" max="11" width="8.5" customWidth="1"/>
    <col min="12" max="12" width="10.1640625" customWidth="1"/>
    <col min="13" max="13" width="11.33203125" bestFit="1" customWidth="1"/>
    <col min="14" max="14" width="17.33203125" customWidth="1"/>
    <col min="15" max="15" width="15" bestFit="1" customWidth="1"/>
    <col min="16" max="17" width="14.83203125" bestFit="1" customWidth="1"/>
    <col min="18" max="18" width="10.6640625" customWidth="1"/>
    <col min="19" max="19" width="12.5" customWidth="1"/>
    <col min="20" max="20" width="25.33203125" customWidth="1"/>
    <col min="21" max="21" width="19.83203125" customWidth="1"/>
    <col min="22" max="22" width="21.83203125" customWidth="1"/>
    <col min="23" max="23" width="21.5" customWidth="1"/>
    <col min="24" max="24" width="21.83203125" customWidth="1"/>
    <col min="25" max="25" width="21.6640625" customWidth="1"/>
    <col min="26" max="26" width="27" customWidth="1"/>
    <col min="27" max="27" width="15.83203125" customWidth="1"/>
  </cols>
  <sheetData>
    <row r="1" spans="1:27" ht="34.5" x14ac:dyDescent="0.7">
      <c r="A1" s="95" t="s">
        <v>82</v>
      </c>
      <c r="B1" s="1"/>
      <c r="C1" s="1"/>
      <c r="D1" s="1"/>
      <c r="E1" s="2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</row>
    <row r="2" spans="1:27" ht="26.25" x14ac:dyDescent="0.55000000000000004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33"/>
      <c r="P2" s="5" t="s">
        <v>0</v>
      </c>
      <c r="Q2" s="5"/>
      <c r="R2" s="5"/>
      <c r="S2" s="2"/>
    </row>
    <row r="3" spans="1:27" ht="26.25" x14ac:dyDescent="0.55000000000000004">
      <c r="A3" s="6" t="s">
        <v>1</v>
      </c>
      <c r="B3" s="282" t="s">
        <v>2</v>
      </c>
      <c r="C3" s="283"/>
      <c r="D3" s="283"/>
      <c r="E3" s="284"/>
      <c r="F3" s="7" t="s">
        <v>3</v>
      </c>
      <c r="G3" s="5"/>
      <c r="H3" s="5"/>
      <c r="I3" s="5"/>
      <c r="J3" s="282" t="s">
        <v>4</v>
      </c>
      <c r="K3" s="283"/>
      <c r="L3" s="283"/>
      <c r="M3" s="284"/>
      <c r="N3" s="9" t="s">
        <v>5</v>
      </c>
      <c r="O3" s="8" t="s">
        <v>6</v>
      </c>
      <c r="P3" s="9" t="s">
        <v>7</v>
      </c>
      <c r="Q3" s="9" t="s">
        <v>8</v>
      </c>
      <c r="R3" s="9" t="s">
        <v>9</v>
      </c>
      <c r="S3" s="2"/>
    </row>
    <row r="4" spans="1:27" ht="26.25" x14ac:dyDescent="0.55000000000000004">
      <c r="A4" s="10" t="s">
        <v>10</v>
      </c>
      <c r="B4" s="209" t="s">
        <v>77</v>
      </c>
      <c r="C4" s="210"/>
      <c r="D4" s="7" t="s">
        <v>11</v>
      </c>
      <c r="E4" s="7" t="s">
        <v>12</v>
      </c>
      <c r="F4" s="209" t="s">
        <v>77</v>
      </c>
      <c r="G4" s="210"/>
      <c r="H4" s="7" t="s">
        <v>11</v>
      </c>
      <c r="I4" s="7" t="s">
        <v>12</v>
      </c>
      <c r="J4" s="209" t="s">
        <v>77</v>
      </c>
      <c r="K4" s="210"/>
      <c r="L4" s="96" t="s">
        <v>11</v>
      </c>
      <c r="M4" s="93" t="s">
        <v>12</v>
      </c>
      <c r="N4" s="9"/>
      <c r="O4" s="92"/>
      <c r="P4" s="97" t="s">
        <v>13</v>
      </c>
      <c r="Q4" s="9"/>
      <c r="R4" s="9"/>
      <c r="S4" s="2"/>
    </row>
    <row r="5" spans="1:27" ht="26.25" x14ac:dyDescent="0.55000000000000004">
      <c r="A5" s="98" t="s">
        <v>14</v>
      </c>
      <c r="B5" s="99">
        <v>0</v>
      </c>
      <c r="C5" s="100">
        <v>10</v>
      </c>
      <c r="D5" s="101">
        <v>74.730000000000018</v>
      </c>
      <c r="E5" s="12">
        <v>560.47000000000014</v>
      </c>
      <c r="F5" s="13">
        <v>44</v>
      </c>
      <c r="G5" s="14">
        <v>91</v>
      </c>
      <c r="H5" s="102">
        <v>579.09999999999991</v>
      </c>
      <c r="I5" s="102">
        <v>752.9</v>
      </c>
      <c r="J5" s="103"/>
      <c r="K5" s="104"/>
      <c r="L5" s="105"/>
      <c r="M5" s="106"/>
      <c r="N5" s="107"/>
      <c r="O5" s="107"/>
      <c r="P5" s="216">
        <v>22969.3</v>
      </c>
      <c r="Q5" s="108">
        <f t="shared" ref="Q5:Q15" si="0">P5+O5+N5+M5+I5+E5</f>
        <v>24282.670000000002</v>
      </c>
      <c r="R5" s="109">
        <f t="shared" ref="R5:R15" si="1">Q5*100/$Q$16</f>
        <v>33.75512264196594</v>
      </c>
      <c r="T5" s="15"/>
    </row>
    <row r="6" spans="1:27" ht="26.25" x14ac:dyDescent="0.55000000000000004">
      <c r="A6" s="110" t="s">
        <v>15</v>
      </c>
      <c r="B6" s="111"/>
      <c r="C6" s="112"/>
      <c r="D6" s="113"/>
      <c r="E6" s="114"/>
      <c r="F6" s="16"/>
      <c r="G6" s="17"/>
      <c r="H6" s="115"/>
      <c r="I6" s="115"/>
      <c r="J6" s="116"/>
      <c r="K6" s="117"/>
      <c r="L6" s="118"/>
      <c r="M6" s="119"/>
      <c r="N6" s="120"/>
      <c r="O6" s="18"/>
      <c r="P6" s="248">
        <v>11521.512999999999</v>
      </c>
      <c r="Q6" s="212">
        <f t="shared" si="0"/>
        <v>11521.512999999999</v>
      </c>
      <c r="R6" s="121">
        <f t="shared" si="1"/>
        <v>16.015952295855637</v>
      </c>
    </row>
    <row r="7" spans="1:27" ht="29.25" x14ac:dyDescent="0.6">
      <c r="A7" s="122" t="s">
        <v>73</v>
      </c>
      <c r="B7" s="213">
        <v>0</v>
      </c>
      <c r="C7" s="214">
        <v>17</v>
      </c>
      <c r="D7" s="212">
        <v>204</v>
      </c>
      <c r="E7" s="212">
        <v>4651.2</v>
      </c>
      <c r="F7" s="19"/>
      <c r="G7" s="20"/>
      <c r="H7" s="123"/>
      <c r="I7" s="123"/>
      <c r="J7" s="19"/>
      <c r="K7" s="20"/>
      <c r="L7" s="124"/>
      <c r="M7" s="125"/>
      <c r="N7" s="125">
        <v>200.91000000000003</v>
      </c>
      <c r="O7" s="125">
        <v>0</v>
      </c>
      <c r="P7" s="125">
        <v>23896.11</v>
      </c>
      <c r="Q7" s="125">
        <f t="shared" si="0"/>
        <v>28748.22</v>
      </c>
      <c r="R7" s="121">
        <f t="shared" si="1"/>
        <v>39.962643804747088</v>
      </c>
      <c r="U7" s="21"/>
      <c r="W7" s="21"/>
      <c r="X7" s="21"/>
      <c r="Y7" s="21"/>
      <c r="Z7" s="21"/>
      <c r="AA7" s="22"/>
    </row>
    <row r="8" spans="1:27" ht="26.25" x14ac:dyDescent="0.55000000000000004">
      <c r="A8" s="126" t="s">
        <v>74</v>
      </c>
      <c r="B8" s="127">
        <v>0</v>
      </c>
      <c r="C8" s="128">
        <v>8</v>
      </c>
      <c r="D8" s="129">
        <v>96</v>
      </c>
      <c r="E8" s="130">
        <v>1900.8000000000002</v>
      </c>
      <c r="F8" s="16"/>
      <c r="G8" s="17"/>
      <c r="H8" s="115"/>
      <c r="I8" s="115"/>
      <c r="J8" s="131"/>
      <c r="K8" s="132"/>
      <c r="L8" s="123"/>
      <c r="M8" s="123"/>
      <c r="N8" s="133"/>
      <c r="O8" s="115"/>
      <c r="P8" s="115">
        <v>2003.3</v>
      </c>
      <c r="Q8" s="120">
        <f t="shared" si="0"/>
        <v>3904.1000000000004</v>
      </c>
      <c r="R8" s="134">
        <f t="shared" si="1"/>
        <v>5.427054533397655</v>
      </c>
      <c r="T8" s="23"/>
      <c r="U8" s="23"/>
      <c r="V8" s="23"/>
      <c r="W8" s="23"/>
      <c r="X8" s="23"/>
      <c r="Y8" s="23"/>
      <c r="Z8" s="23"/>
      <c r="AA8" s="24"/>
    </row>
    <row r="9" spans="1:27" ht="26.25" x14ac:dyDescent="0.55000000000000004">
      <c r="A9" s="122" t="s">
        <v>16</v>
      </c>
      <c r="B9" s="135">
        <v>15</v>
      </c>
      <c r="C9" s="20">
        <v>28</v>
      </c>
      <c r="D9" s="136">
        <v>184.43</v>
      </c>
      <c r="E9" s="136">
        <v>634.21999999999991</v>
      </c>
      <c r="F9" s="19">
        <v>27</v>
      </c>
      <c r="G9" s="137">
        <v>56</v>
      </c>
      <c r="H9" s="123">
        <v>425.2700000000001</v>
      </c>
      <c r="I9" s="123">
        <v>959.2</v>
      </c>
      <c r="J9" s="19">
        <v>59</v>
      </c>
      <c r="K9" s="20">
        <v>59</v>
      </c>
      <c r="L9" s="123">
        <v>42.22</v>
      </c>
      <c r="M9" s="123">
        <v>28.5</v>
      </c>
      <c r="N9" s="123">
        <v>662.15000000000009</v>
      </c>
      <c r="O9" s="138">
        <v>0</v>
      </c>
      <c r="P9" s="123">
        <v>0</v>
      </c>
      <c r="Q9" s="125">
        <v>2284.0699999999997</v>
      </c>
      <c r="R9" s="134">
        <f t="shared" si="1"/>
        <v>3.175065302655562</v>
      </c>
      <c r="T9" s="23"/>
      <c r="U9" s="23"/>
      <c r="V9" s="23"/>
      <c r="W9" s="23"/>
      <c r="X9" s="23"/>
      <c r="Y9" s="23"/>
      <c r="Z9" s="23"/>
      <c r="AA9" s="24"/>
    </row>
    <row r="10" spans="1:27" ht="26.25" x14ac:dyDescent="0.55000000000000004">
      <c r="A10" s="25" t="s">
        <v>17</v>
      </c>
      <c r="B10" s="135"/>
      <c r="C10" s="20"/>
      <c r="D10" s="136"/>
      <c r="E10" s="136"/>
      <c r="F10" s="116"/>
      <c r="G10" s="117"/>
      <c r="H10" s="123"/>
      <c r="I10" s="123"/>
      <c r="J10" s="116"/>
      <c r="K10" s="117"/>
      <c r="L10" s="139"/>
      <c r="M10" s="139"/>
      <c r="N10" s="139"/>
      <c r="O10" s="138">
        <v>628.91999999999996</v>
      </c>
      <c r="P10" s="123"/>
      <c r="Q10" s="120">
        <f t="shared" si="0"/>
        <v>628.91999999999996</v>
      </c>
      <c r="R10" s="134">
        <f t="shared" si="1"/>
        <v>0.87425607365191782</v>
      </c>
      <c r="T10" s="23"/>
      <c r="U10" s="23"/>
      <c r="V10" s="23"/>
      <c r="W10" s="23"/>
      <c r="X10" s="23"/>
      <c r="Y10" s="23"/>
      <c r="Z10" s="23"/>
      <c r="AA10" s="24"/>
    </row>
    <row r="11" spans="1:27" ht="26.25" x14ac:dyDescent="0.55000000000000004">
      <c r="A11" s="25" t="s">
        <v>18</v>
      </c>
      <c r="B11" s="26"/>
      <c r="C11" s="17"/>
      <c r="D11" s="27"/>
      <c r="E11" s="26"/>
      <c r="F11" s="16"/>
      <c r="G11" s="17"/>
      <c r="H11" s="115"/>
      <c r="I11" s="115"/>
      <c r="J11" s="19">
        <v>50</v>
      </c>
      <c r="K11" s="20">
        <v>50</v>
      </c>
      <c r="L11" s="123">
        <v>8.1999999999999993</v>
      </c>
      <c r="M11" s="123">
        <v>14.760000000000002</v>
      </c>
      <c r="N11" s="140"/>
      <c r="O11" s="115"/>
      <c r="P11" s="115"/>
      <c r="Q11" s="120">
        <f t="shared" si="0"/>
        <v>14.760000000000002</v>
      </c>
      <c r="R11" s="134">
        <f t="shared" si="1"/>
        <v>2.0517744144091951E-2</v>
      </c>
      <c r="T11" s="23"/>
      <c r="U11" s="23"/>
      <c r="V11" s="23"/>
      <c r="W11" s="23"/>
      <c r="X11" s="23"/>
      <c r="Y11" s="23"/>
      <c r="Z11" s="23"/>
      <c r="AA11" s="24"/>
    </row>
    <row r="12" spans="1:27" ht="26.25" x14ac:dyDescent="0.55000000000000004">
      <c r="A12" s="28" t="s">
        <v>19</v>
      </c>
      <c r="B12" s="16">
        <v>4</v>
      </c>
      <c r="C12" s="17">
        <v>4</v>
      </c>
      <c r="D12" s="29">
        <v>22.1</v>
      </c>
      <c r="E12" s="16">
        <v>154.69999999999999</v>
      </c>
      <c r="F12" s="16">
        <v>11</v>
      </c>
      <c r="G12" s="17">
        <v>30</v>
      </c>
      <c r="H12" s="115">
        <v>235.82999999999998</v>
      </c>
      <c r="I12" s="115">
        <v>165.12</v>
      </c>
      <c r="J12" s="19">
        <v>5</v>
      </c>
      <c r="K12" s="20">
        <v>5</v>
      </c>
      <c r="L12" s="123">
        <v>2.666666666666667</v>
      </c>
      <c r="M12" s="123">
        <v>2.7010000000000001</v>
      </c>
      <c r="N12" s="115">
        <v>92.43</v>
      </c>
      <c r="O12" s="115"/>
      <c r="P12" s="115"/>
      <c r="Q12" s="120">
        <f t="shared" si="0"/>
        <v>414.95099999999996</v>
      </c>
      <c r="R12" s="134">
        <f t="shared" si="1"/>
        <v>0.57681967820698499</v>
      </c>
      <c r="T12" s="23"/>
      <c r="U12" s="23"/>
      <c r="V12" s="23"/>
      <c r="W12" s="23"/>
      <c r="X12" s="23"/>
      <c r="Y12" s="23"/>
      <c r="Z12" s="23"/>
      <c r="AA12" s="24"/>
    </row>
    <row r="13" spans="1:27" ht="26.25" x14ac:dyDescent="0.55000000000000004">
      <c r="A13" s="215" t="s">
        <v>83</v>
      </c>
      <c r="B13" s="19"/>
      <c r="C13" s="20"/>
      <c r="D13" s="123"/>
      <c r="E13" s="123"/>
      <c r="F13" s="116"/>
      <c r="G13" s="117"/>
      <c r="H13" s="123"/>
      <c r="I13" s="123"/>
      <c r="J13" s="116">
        <v>5</v>
      </c>
      <c r="K13" s="117">
        <v>5</v>
      </c>
      <c r="L13" s="139">
        <v>13.93</v>
      </c>
      <c r="M13" s="139">
        <v>100.58</v>
      </c>
      <c r="N13" s="139"/>
      <c r="O13" s="123"/>
      <c r="P13" s="123"/>
      <c r="Q13" s="120">
        <f>P13+O13+N13+M13+I13+E13</f>
        <v>100.58</v>
      </c>
      <c r="R13" s="134">
        <f t="shared" si="1"/>
        <v>0.13981535948595991</v>
      </c>
      <c r="T13" s="23"/>
      <c r="U13" s="23"/>
      <c r="V13" s="23"/>
      <c r="W13" s="23"/>
      <c r="X13" s="23"/>
      <c r="Y13" s="23"/>
      <c r="Z13" s="23"/>
      <c r="AA13" s="24"/>
    </row>
    <row r="14" spans="1:27" ht="26.25" x14ac:dyDescent="0.55000000000000004">
      <c r="A14" s="141" t="s">
        <v>20</v>
      </c>
      <c r="B14" s="16"/>
      <c r="C14" s="17"/>
      <c r="D14" s="29"/>
      <c r="E14" s="115"/>
      <c r="F14" s="16"/>
      <c r="G14" s="17"/>
      <c r="H14" s="115"/>
      <c r="I14" s="115"/>
      <c r="J14" s="131">
        <v>59</v>
      </c>
      <c r="K14" s="132">
        <v>59</v>
      </c>
      <c r="L14" s="123">
        <v>32.76</v>
      </c>
      <c r="M14" s="123">
        <v>29.609000000000002</v>
      </c>
      <c r="N14" s="115"/>
      <c r="O14" s="115"/>
      <c r="P14" s="115"/>
      <c r="Q14" s="120">
        <f t="shared" si="0"/>
        <v>29.609000000000002</v>
      </c>
      <c r="R14" s="134">
        <f t="shared" si="1"/>
        <v>4.1159206393117785E-2</v>
      </c>
      <c r="T14" s="23"/>
      <c r="U14" s="23"/>
      <c r="V14" s="23"/>
      <c r="W14" s="23"/>
      <c r="X14" s="23"/>
      <c r="Y14" s="23"/>
      <c r="Z14" s="23"/>
      <c r="AA14" s="24"/>
    </row>
    <row r="15" spans="1:27" ht="26.25" x14ac:dyDescent="0.55000000000000004">
      <c r="A15" s="224" t="s">
        <v>84</v>
      </c>
      <c r="B15" s="225"/>
      <c r="C15" s="226"/>
      <c r="D15" s="227"/>
      <c r="E15" s="228"/>
      <c r="F15" s="225"/>
      <c r="G15" s="226"/>
      <c r="H15" s="228"/>
      <c r="I15" s="228"/>
      <c r="J15" s="229">
        <v>17</v>
      </c>
      <c r="K15" s="230">
        <v>17</v>
      </c>
      <c r="L15" s="231">
        <v>8.33</v>
      </c>
      <c r="M15" s="231">
        <v>8.34</v>
      </c>
      <c r="N15" s="228"/>
      <c r="O15" s="228"/>
      <c r="P15" s="228"/>
      <c r="Q15" s="232">
        <f t="shared" si="0"/>
        <v>8.34</v>
      </c>
      <c r="R15" s="233">
        <f t="shared" si="1"/>
        <v>1.1593359496051956E-2</v>
      </c>
      <c r="T15" s="23"/>
      <c r="U15" s="23"/>
      <c r="V15" s="23"/>
      <c r="W15" s="23"/>
      <c r="X15" s="23"/>
      <c r="Y15" s="23"/>
      <c r="Z15" s="23"/>
      <c r="AA15" s="24"/>
    </row>
    <row r="16" spans="1:27" ht="27" thickBot="1" x14ac:dyDescent="0.6">
      <c r="A16" s="235" t="s">
        <v>8</v>
      </c>
      <c r="B16" s="249">
        <f>(SUM(B5:B15))+0</f>
        <v>19</v>
      </c>
      <c r="C16" s="250">
        <f t="shared" ref="C16:R16" si="2">SUM(C5:C15)</f>
        <v>67</v>
      </c>
      <c r="D16" s="251">
        <f t="shared" si="2"/>
        <v>581.2600000000001</v>
      </c>
      <c r="E16" s="252">
        <f t="shared" si="2"/>
        <v>7901.39</v>
      </c>
      <c r="F16" s="253">
        <f t="shared" si="2"/>
        <v>82</v>
      </c>
      <c r="G16" s="254">
        <f t="shared" si="2"/>
        <v>177</v>
      </c>
      <c r="H16" s="238">
        <f t="shared" si="2"/>
        <v>1240.2</v>
      </c>
      <c r="I16" s="238">
        <f t="shared" si="2"/>
        <v>1877.2199999999998</v>
      </c>
      <c r="J16" s="236">
        <f t="shared" si="2"/>
        <v>195</v>
      </c>
      <c r="K16" s="237">
        <f t="shared" si="2"/>
        <v>195</v>
      </c>
      <c r="L16" s="238">
        <f t="shared" si="2"/>
        <v>108.10666666666667</v>
      </c>
      <c r="M16" s="238">
        <f t="shared" si="2"/>
        <v>184.49</v>
      </c>
      <c r="N16" s="238">
        <f t="shared" si="2"/>
        <v>955.49000000000024</v>
      </c>
      <c r="O16" s="238">
        <f t="shared" si="2"/>
        <v>628.91999999999996</v>
      </c>
      <c r="P16" s="238">
        <f t="shared" si="2"/>
        <v>60390.222999999998</v>
      </c>
      <c r="Q16" s="239">
        <f t="shared" si="2"/>
        <v>71937.732999999993</v>
      </c>
      <c r="R16" s="240">
        <f t="shared" si="2"/>
        <v>100.00000000000001</v>
      </c>
      <c r="S16" s="2"/>
      <c r="T16" s="23"/>
      <c r="U16" s="23"/>
      <c r="V16" s="23"/>
      <c r="W16" s="23"/>
      <c r="X16" s="23"/>
      <c r="Y16" s="23"/>
      <c r="Z16" s="23"/>
      <c r="AA16" s="24"/>
    </row>
    <row r="17" spans="1:27" ht="27.75" thickTop="1" thickBot="1" x14ac:dyDescent="0.6">
      <c r="A17" s="91" t="s">
        <v>81</v>
      </c>
      <c r="B17" s="255"/>
      <c r="C17" s="256"/>
      <c r="D17" s="257"/>
      <c r="E17" s="145">
        <f>E16*32.925</f>
        <v>260153.26574999999</v>
      </c>
      <c r="F17" s="145"/>
      <c r="G17" s="258"/>
      <c r="H17" s="145"/>
      <c r="I17" s="145">
        <f>I16*32.925</f>
        <v>61807.468499999988</v>
      </c>
      <c r="J17" s="145"/>
      <c r="K17" s="234"/>
      <c r="L17" s="145"/>
      <c r="M17" s="145">
        <f>M16*32.925</f>
        <v>6074.3332499999997</v>
      </c>
      <c r="N17" s="145">
        <f t="shared" ref="N17:Q17" si="3">N16*32.925</f>
        <v>31459.508250000006</v>
      </c>
      <c r="O17" s="145">
        <f t="shared" si="3"/>
        <v>20707.190999999995</v>
      </c>
      <c r="P17" s="145">
        <f t="shared" si="3"/>
        <v>1988348.0922749997</v>
      </c>
      <c r="Q17" s="144">
        <f t="shared" si="3"/>
        <v>2368549.8590249997</v>
      </c>
      <c r="R17" s="144"/>
      <c r="S17" s="2"/>
      <c r="T17" s="31"/>
      <c r="U17" s="24"/>
      <c r="V17" s="24"/>
      <c r="W17" s="24"/>
      <c r="X17" s="24"/>
      <c r="Y17" s="24"/>
      <c r="Z17" s="24"/>
      <c r="AA17" s="24"/>
    </row>
    <row r="18" spans="1:27" ht="27.75" thickTop="1" thickBot="1" x14ac:dyDescent="0.6">
      <c r="A18" s="146" t="s">
        <v>21</v>
      </c>
      <c r="B18" s="142"/>
      <c r="C18" s="143"/>
      <c r="D18" s="144"/>
      <c r="E18" s="147">
        <f>(E16*100/$Q$16)+0</f>
        <v>10.983651653298557</v>
      </c>
      <c r="F18" s="144"/>
      <c r="G18" s="148"/>
      <c r="H18" s="144"/>
      <c r="I18" s="147">
        <f>I16*100/$Q$16</f>
        <v>2.6095067521796937</v>
      </c>
      <c r="J18" s="145"/>
      <c r="K18" s="149"/>
      <c r="L18" s="145"/>
      <c r="M18" s="150">
        <f>M16*100/$Q$16</f>
        <v>0.25645790089048265</v>
      </c>
      <c r="N18" s="147">
        <f>N16*100/$Q$16</f>
        <v>1.3282181132952862</v>
      </c>
      <c r="O18" s="151">
        <f>O16*100/$Q$16</f>
        <v>0.87425607365191782</v>
      </c>
      <c r="P18" s="147">
        <f>P16*100/$Q$16</f>
        <v>83.94790950668407</v>
      </c>
      <c r="Q18" s="147">
        <f>Q16*100/$Q$16</f>
        <v>100</v>
      </c>
      <c r="R18" s="147"/>
      <c r="S18" s="32"/>
      <c r="T18" s="24"/>
      <c r="U18" s="24"/>
      <c r="V18" s="24"/>
      <c r="W18" s="24"/>
      <c r="X18" s="24"/>
      <c r="Y18" s="24"/>
      <c r="Z18" s="24"/>
      <c r="AA18" s="24"/>
    </row>
    <row r="19" spans="1:27" ht="27" thickTop="1" x14ac:dyDescent="0.55000000000000004">
      <c r="A19" s="33" t="s">
        <v>22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152"/>
      <c r="O19" s="33"/>
      <c r="P19" s="33"/>
      <c r="Q19" s="153"/>
      <c r="R19" s="154"/>
      <c r="S19" s="2"/>
      <c r="T19" s="24"/>
      <c r="U19" s="24"/>
      <c r="V19" s="24"/>
      <c r="W19" s="24"/>
      <c r="X19" s="24"/>
      <c r="Y19" s="24"/>
      <c r="Z19" s="24"/>
      <c r="AA19" s="24"/>
    </row>
    <row r="20" spans="1:27" ht="26.25" x14ac:dyDescent="0.55000000000000004">
      <c r="A20" s="110" t="s">
        <v>79</v>
      </c>
      <c r="B20" s="155"/>
      <c r="C20" s="155"/>
      <c r="D20" s="156"/>
      <c r="E20" s="156"/>
      <c r="F20" s="33"/>
      <c r="G20" s="33"/>
      <c r="H20" s="33"/>
      <c r="I20" s="33"/>
      <c r="J20" s="33"/>
      <c r="K20" s="33"/>
      <c r="L20" s="156"/>
      <c r="M20" s="33"/>
      <c r="N20" s="243"/>
      <c r="O20" s="33"/>
      <c r="P20" s="280"/>
      <c r="Q20" s="281"/>
      <c r="R20" s="217"/>
      <c r="T20" s="24"/>
      <c r="U20" s="24"/>
      <c r="V20" s="24"/>
      <c r="W20" s="24"/>
      <c r="X20" s="24"/>
      <c r="Y20" s="24"/>
      <c r="Z20" s="24"/>
      <c r="AA20" s="24"/>
    </row>
    <row r="21" spans="1:27" ht="26.25" x14ac:dyDescent="0.55000000000000004">
      <c r="A21" s="110" t="s">
        <v>23</v>
      </c>
      <c r="B21" s="155"/>
      <c r="C21" s="155"/>
      <c r="D21" s="156"/>
      <c r="E21" s="156"/>
      <c r="F21" s="33"/>
      <c r="G21" s="33"/>
      <c r="H21" s="33"/>
      <c r="I21" s="33"/>
      <c r="J21" s="34"/>
      <c r="K21" s="33"/>
      <c r="L21" s="156"/>
      <c r="M21" s="33"/>
      <c r="N21" s="244"/>
      <c r="O21" s="6"/>
      <c r="P21" s="285">
        <v>46273</v>
      </c>
      <c r="Q21" s="285"/>
      <c r="R21" s="6"/>
      <c r="T21" s="24"/>
      <c r="U21" s="24"/>
      <c r="V21" s="24"/>
      <c r="W21" s="24"/>
      <c r="X21" s="24"/>
      <c r="Y21" s="24"/>
      <c r="Z21" s="24"/>
      <c r="AA21" s="24"/>
    </row>
    <row r="22" spans="1:27" ht="26.25" x14ac:dyDescent="0.55000000000000004">
      <c r="A22" s="110" t="s">
        <v>24</v>
      </c>
      <c r="B22" s="155"/>
      <c r="C22" s="155"/>
      <c r="D22" s="156"/>
      <c r="E22" s="156"/>
      <c r="F22" s="33"/>
      <c r="G22" s="33"/>
      <c r="H22" s="33"/>
      <c r="I22" s="33"/>
      <c r="J22" s="34"/>
      <c r="K22" s="33"/>
      <c r="L22" s="156"/>
      <c r="M22" s="33"/>
      <c r="N22" s="244"/>
      <c r="O22" s="6"/>
      <c r="P22" s="6"/>
      <c r="Q22" s="35"/>
      <c r="R22" s="6"/>
      <c r="T22" s="24"/>
      <c r="U22" s="24"/>
      <c r="V22" s="24"/>
      <c r="W22" s="24"/>
      <c r="X22" s="24"/>
      <c r="Y22" s="24"/>
      <c r="Z22" s="24"/>
      <c r="AA22" s="24"/>
    </row>
    <row r="23" spans="1:27" ht="26.25" x14ac:dyDescent="0.55000000000000004">
      <c r="A23" s="110" t="s">
        <v>25</v>
      </c>
      <c r="B23" s="155"/>
      <c r="C23" s="155"/>
      <c r="D23" s="156"/>
      <c r="E23" s="156"/>
      <c r="F23" s="33"/>
      <c r="G23" s="33"/>
      <c r="H23" s="33"/>
      <c r="I23" s="33"/>
      <c r="J23" s="34"/>
      <c r="K23" s="33"/>
      <c r="L23" s="156"/>
      <c r="M23" s="33"/>
      <c r="N23" s="217"/>
      <c r="O23" s="6"/>
      <c r="Q23" s="35"/>
      <c r="R23" s="6"/>
      <c r="T23" s="24"/>
      <c r="U23" s="24"/>
      <c r="V23" s="24"/>
      <c r="W23" s="24"/>
      <c r="X23" s="24"/>
      <c r="Y23" s="24"/>
      <c r="Z23" s="24"/>
      <c r="AA23" s="24"/>
    </row>
    <row r="24" spans="1:27" ht="29.25" x14ac:dyDescent="0.6">
      <c r="A24" s="157"/>
      <c r="B24" s="158"/>
      <c r="C24" s="158"/>
      <c r="D24" s="159"/>
      <c r="E24" s="159"/>
      <c r="F24" s="36"/>
      <c r="G24" s="36"/>
      <c r="H24" s="36"/>
      <c r="I24" s="36"/>
      <c r="J24" s="158"/>
      <c r="K24" s="158"/>
      <c r="L24" s="159"/>
      <c r="M24" s="159"/>
      <c r="N24" s="159"/>
      <c r="O24" s="37"/>
      <c r="P24" s="160"/>
      <c r="Q24" s="159"/>
      <c r="R24" s="159"/>
      <c r="S24" s="2"/>
    </row>
    <row r="25" spans="1:27" ht="26.25" x14ac:dyDescent="0.55000000000000004">
      <c r="A25" s="161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2"/>
    </row>
    <row r="26" spans="1:27" ht="23.25" x14ac:dyDescent="0.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O26" s="38"/>
      <c r="P26" s="2"/>
      <c r="Q26" s="2"/>
      <c r="R26" s="2"/>
      <c r="S26" s="2"/>
    </row>
    <row r="27" spans="1:27" x14ac:dyDescent="0.45">
      <c r="O27" s="39"/>
    </row>
    <row r="28" spans="1:27" x14ac:dyDescent="0.45">
      <c r="O28" s="39"/>
    </row>
    <row r="29" spans="1:27" ht="29.25" x14ac:dyDescent="0.6">
      <c r="N29" s="159"/>
      <c r="O29" s="39"/>
    </row>
    <row r="30" spans="1:27" x14ac:dyDescent="0.45">
      <c r="O30" s="39"/>
    </row>
    <row r="31" spans="1:27" x14ac:dyDescent="0.45">
      <c r="O31" s="39"/>
    </row>
    <row r="32" spans="1:27" x14ac:dyDescent="0.45">
      <c r="O32" s="39"/>
    </row>
    <row r="33" spans="10:15" x14ac:dyDescent="0.45">
      <c r="O33" s="39"/>
    </row>
    <row r="34" spans="10:15" x14ac:dyDescent="0.45">
      <c r="O34" s="39"/>
    </row>
    <row r="35" spans="10:15" x14ac:dyDescent="0.45">
      <c r="O35" s="39"/>
    </row>
    <row r="36" spans="10:15" x14ac:dyDescent="0.45">
      <c r="O36" s="39"/>
    </row>
    <row r="37" spans="10:15" x14ac:dyDescent="0.45">
      <c r="O37" s="39"/>
    </row>
    <row r="38" spans="10:15" x14ac:dyDescent="0.45">
      <c r="O38" s="39"/>
    </row>
    <row r="39" spans="10:15" x14ac:dyDescent="0.45">
      <c r="O39" s="39"/>
    </row>
    <row r="40" spans="10:15" ht="23.25" x14ac:dyDescent="0.5">
      <c r="M40" s="162"/>
      <c r="N40" s="32"/>
      <c r="O40" s="40"/>
    </row>
    <row r="41" spans="10:15" x14ac:dyDescent="0.45">
      <c r="O41" s="39"/>
    </row>
    <row r="42" spans="10:15" ht="23.25" x14ac:dyDescent="0.5">
      <c r="J42" s="162"/>
      <c r="K42" s="162"/>
      <c r="L42" s="32"/>
      <c r="M42" s="32"/>
      <c r="O42" s="39"/>
    </row>
    <row r="43" spans="10:15" x14ac:dyDescent="0.45">
      <c r="O43" s="39"/>
    </row>
    <row r="44" spans="10:15" x14ac:dyDescent="0.45">
      <c r="O44" s="39"/>
    </row>
    <row r="45" spans="10:15" x14ac:dyDescent="0.45">
      <c r="O45" s="39"/>
    </row>
    <row r="46" spans="10:15" x14ac:dyDescent="0.45">
      <c r="O46" s="39"/>
    </row>
    <row r="47" spans="10:15" x14ac:dyDescent="0.45">
      <c r="O47" s="39"/>
    </row>
    <row r="48" spans="10:15" x14ac:dyDescent="0.45">
      <c r="O48" s="39"/>
    </row>
    <row r="49" spans="15:15" x14ac:dyDescent="0.45">
      <c r="O49" s="39"/>
    </row>
    <row r="50" spans="15:15" x14ac:dyDescent="0.45">
      <c r="O50" s="39"/>
    </row>
    <row r="51" spans="15:15" x14ac:dyDescent="0.45">
      <c r="O51" s="39"/>
    </row>
    <row r="52" spans="15:15" x14ac:dyDescent="0.45">
      <c r="O52" s="39"/>
    </row>
    <row r="53" spans="15:15" x14ac:dyDescent="0.45">
      <c r="O53" s="39"/>
    </row>
    <row r="54" spans="15:15" x14ac:dyDescent="0.45">
      <c r="O54" s="39"/>
    </row>
    <row r="55" spans="15:15" x14ac:dyDescent="0.45">
      <c r="O55" s="39"/>
    </row>
    <row r="56" spans="15:15" x14ac:dyDescent="0.45">
      <c r="O56" s="39"/>
    </row>
    <row r="57" spans="15:15" x14ac:dyDescent="0.45">
      <c r="O57" s="39"/>
    </row>
    <row r="58" spans="15:15" x14ac:dyDescent="0.45">
      <c r="O58" s="39"/>
    </row>
    <row r="59" spans="15:15" x14ac:dyDescent="0.45">
      <c r="O59" s="39"/>
    </row>
    <row r="60" spans="15:15" x14ac:dyDescent="0.45">
      <c r="O60" s="39"/>
    </row>
    <row r="61" spans="15:15" x14ac:dyDescent="0.45">
      <c r="O61" s="39"/>
    </row>
    <row r="62" spans="15:15" x14ac:dyDescent="0.45">
      <c r="O62" s="39"/>
    </row>
    <row r="63" spans="15:15" x14ac:dyDescent="0.45">
      <c r="O63" s="39"/>
    </row>
    <row r="64" spans="15:15" x14ac:dyDescent="0.45">
      <c r="O64" s="39"/>
    </row>
    <row r="65" spans="15:15" x14ac:dyDescent="0.45">
      <c r="O65" s="39"/>
    </row>
    <row r="66" spans="15:15" x14ac:dyDescent="0.45">
      <c r="O66" s="39"/>
    </row>
    <row r="67" spans="15:15" x14ac:dyDescent="0.45">
      <c r="O67" s="39"/>
    </row>
    <row r="68" spans="15:15" x14ac:dyDescent="0.45">
      <c r="O68" s="39"/>
    </row>
    <row r="69" spans="15:15" x14ac:dyDescent="0.45">
      <c r="O69" s="39"/>
    </row>
    <row r="70" spans="15:15" x14ac:dyDescent="0.45">
      <c r="O70" s="39"/>
    </row>
    <row r="71" spans="15:15" x14ac:dyDescent="0.45">
      <c r="O71" s="39"/>
    </row>
    <row r="72" spans="15:15" x14ac:dyDescent="0.45">
      <c r="O72" s="39"/>
    </row>
    <row r="73" spans="15:15" x14ac:dyDescent="0.45">
      <c r="O73" s="39"/>
    </row>
    <row r="74" spans="15:15" x14ac:dyDescent="0.45">
      <c r="O74" s="39"/>
    </row>
    <row r="75" spans="15:15" x14ac:dyDescent="0.45">
      <c r="O75" s="39"/>
    </row>
    <row r="76" spans="15:15" x14ac:dyDescent="0.45">
      <c r="O76" s="39"/>
    </row>
  </sheetData>
  <mergeCells count="4">
    <mergeCell ref="P20:Q20"/>
    <mergeCell ref="B3:E3"/>
    <mergeCell ref="J3:M3"/>
    <mergeCell ref="P21:Q21"/>
  </mergeCells>
  <printOptions horizontalCentered="1" verticalCentered="1" gridLinesSet="0"/>
  <pageMargins left="0.19685039370078741" right="0.19685039370078741" top="0.47244094488188981" bottom="3.937007874015748E-2" header="0.35433070866141736" footer="3.937007874015748E-2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9047D-B658-4034-93EC-E04FD6B1D9F0}">
  <sheetPr codeName="Sheet2">
    <tabColor rgb="FFFF0000"/>
  </sheetPr>
  <dimension ref="A1:R62"/>
  <sheetViews>
    <sheetView showGridLines="0" showZeros="0" workbookViewId="0">
      <pane xSplit="1" ySplit="4" topLeftCell="B26" activePane="bottomRight" state="frozen"/>
      <selection pane="topRight" activeCell="C1" sqref="C1"/>
      <selection pane="bottomLeft" activeCell="A5" sqref="A5"/>
      <selection pane="bottomRight" activeCell="A34" sqref="A34"/>
    </sheetView>
  </sheetViews>
  <sheetFormatPr defaultRowHeight="21" x14ac:dyDescent="0.45"/>
  <cols>
    <col min="1" max="1" width="70.33203125" customWidth="1"/>
    <col min="2" max="2" width="7.1640625" customWidth="1"/>
    <col min="3" max="3" width="8.1640625" customWidth="1"/>
    <col min="4" max="4" width="9.33203125" customWidth="1"/>
    <col min="5" max="5" width="13.33203125" customWidth="1"/>
    <col min="6" max="6" width="7.83203125" customWidth="1"/>
    <col min="7" max="7" width="9.1640625" customWidth="1"/>
    <col min="8" max="8" width="10.1640625" customWidth="1"/>
    <col min="9" max="9" width="13.1640625" customWidth="1"/>
    <col min="10" max="10" width="7" customWidth="1"/>
    <col min="11" max="11" width="10.33203125" customWidth="1"/>
    <col min="12" max="12" width="8.33203125" customWidth="1"/>
    <col min="13" max="13" width="12.6640625" customWidth="1"/>
    <col min="14" max="14" width="17" customWidth="1"/>
    <col min="15" max="15" width="13.33203125" customWidth="1"/>
    <col min="16" max="16" width="15.1640625" customWidth="1"/>
    <col min="17" max="17" width="17.5" customWidth="1"/>
    <col min="18" max="18" width="9.1640625" customWidth="1"/>
  </cols>
  <sheetData>
    <row r="1" spans="1:18" ht="26.25" x14ac:dyDescent="0.55000000000000004">
      <c r="A1" s="286" t="s">
        <v>78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  <c r="Q1" s="286"/>
      <c r="R1" s="286"/>
    </row>
    <row r="2" spans="1:18" ht="26.25" x14ac:dyDescent="0.5500000000000000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 t="s">
        <v>0</v>
      </c>
      <c r="Q2" s="4"/>
      <c r="R2" s="4"/>
    </row>
    <row r="3" spans="1:18" ht="26.25" x14ac:dyDescent="0.55000000000000004">
      <c r="A3" s="6" t="s">
        <v>53</v>
      </c>
      <c r="B3" s="11" t="s">
        <v>52</v>
      </c>
      <c r="C3" s="5" t="s">
        <v>51</v>
      </c>
      <c r="D3" s="4"/>
      <c r="E3" s="5"/>
      <c r="F3" s="287" t="s">
        <v>3</v>
      </c>
      <c r="G3" s="288"/>
      <c r="H3" s="288"/>
      <c r="I3" s="289"/>
      <c r="J3" s="287" t="s">
        <v>50</v>
      </c>
      <c r="K3" s="288"/>
      <c r="L3" s="288"/>
      <c r="M3" s="289"/>
      <c r="N3" s="9" t="s">
        <v>5</v>
      </c>
      <c r="O3" s="9" t="s">
        <v>6</v>
      </c>
      <c r="P3" s="9" t="s">
        <v>7</v>
      </c>
      <c r="Q3" s="9" t="s">
        <v>8</v>
      </c>
      <c r="R3" s="9" t="s">
        <v>9</v>
      </c>
    </row>
    <row r="4" spans="1:18" ht="26.25" x14ac:dyDescent="0.55000000000000004">
      <c r="A4" s="6"/>
      <c r="B4" s="290" t="s">
        <v>76</v>
      </c>
      <c r="C4" s="291"/>
      <c r="D4" s="7" t="s">
        <v>11</v>
      </c>
      <c r="E4" s="7" t="s">
        <v>12</v>
      </c>
      <c r="F4" s="290" t="s">
        <v>76</v>
      </c>
      <c r="G4" s="291"/>
      <c r="H4" s="7" t="s">
        <v>11</v>
      </c>
      <c r="I4" s="7" t="s">
        <v>12</v>
      </c>
      <c r="J4" s="290" t="s">
        <v>76</v>
      </c>
      <c r="K4" s="291"/>
      <c r="L4" s="211" t="s">
        <v>11</v>
      </c>
      <c r="M4" s="211" t="s">
        <v>12</v>
      </c>
      <c r="N4" s="7"/>
      <c r="O4" s="7"/>
      <c r="P4" s="163" t="s">
        <v>75</v>
      </c>
      <c r="Q4" s="7"/>
      <c r="R4" s="7"/>
    </row>
    <row r="5" spans="1:18" ht="26.25" x14ac:dyDescent="0.55000000000000004">
      <c r="A5" s="70" t="s">
        <v>49</v>
      </c>
      <c r="B5" s="266"/>
      <c r="C5" s="267"/>
      <c r="D5" s="268"/>
      <c r="E5" s="268"/>
      <c r="F5" s="269"/>
      <c r="G5" s="270"/>
      <c r="H5" s="268"/>
      <c r="I5" s="268"/>
      <c r="J5" s="271">
        <v>17</v>
      </c>
      <c r="K5" s="272">
        <v>17</v>
      </c>
      <c r="L5" s="273">
        <v>17.563333333333333</v>
      </c>
      <c r="M5" s="274">
        <v>91.78</v>
      </c>
      <c r="N5" s="274"/>
      <c r="O5" s="275"/>
      <c r="P5" s="276"/>
      <c r="Q5" s="203">
        <f t="shared" ref="Q5:Q28" si="0">P5+O5+N5+M5+I5+E5</f>
        <v>91.78</v>
      </c>
      <c r="R5" s="277">
        <f t="shared" ref="R5:R28" si="1">Q5*100/$Q$29</f>
        <v>0.12758255742269073</v>
      </c>
    </row>
    <row r="6" spans="1:18" ht="26.25" x14ac:dyDescent="0.55000000000000004">
      <c r="A6" s="64" t="s">
        <v>48</v>
      </c>
      <c r="B6" s="65"/>
      <c r="C6" s="64"/>
      <c r="D6" s="134"/>
      <c r="E6" s="134"/>
      <c r="F6" s="164"/>
      <c r="G6" s="165"/>
      <c r="H6" s="134"/>
      <c r="I6" s="134"/>
      <c r="J6" s="61">
        <v>12</v>
      </c>
      <c r="K6" s="60">
        <v>12</v>
      </c>
      <c r="L6" s="166">
        <v>3.4666666666666668</v>
      </c>
      <c r="M6" s="167">
        <v>10.049999999999999</v>
      </c>
      <c r="N6" s="167"/>
      <c r="O6" s="168"/>
      <c r="P6" s="169"/>
      <c r="Q6" s="134">
        <f t="shared" si="0"/>
        <v>10.049999999999999</v>
      </c>
      <c r="R6" s="170">
        <f t="shared" si="1"/>
        <v>1.3970415145979971E-2</v>
      </c>
    </row>
    <row r="7" spans="1:18" ht="26.25" x14ac:dyDescent="0.55000000000000004">
      <c r="A7" s="64" t="s">
        <v>47</v>
      </c>
      <c r="B7" s="65"/>
      <c r="C7" s="64"/>
      <c r="D7" s="134"/>
      <c r="E7" s="134"/>
      <c r="F7" s="164"/>
      <c r="G7" s="165"/>
      <c r="H7" s="134"/>
      <c r="I7" s="134"/>
      <c r="J7" s="61">
        <v>3</v>
      </c>
      <c r="K7" s="60">
        <v>3</v>
      </c>
      <c r="L7" s="167">
        <v>3.17</v>
      </c>
      <c r="M7" s="167">
        <v>2.14</v>
      </c>
      <c r="N7" s="167"/>
      <c r="O7" s="168"/>
      <c r="P7" s="169"/>
      <c r="Q7" s="134">
        <f t="shared" si="0"/>
        <v>2.14</v>
      </c>
      <c r="R7" s="170">
        <f t="shared" si="1"/>
        <v>2.974794866905188E-3</v>
      </c>
    </row>
    <row r="8" spans="1:18" ht="26.25" x14ac:dyDescent="0.55000000000000004">
      <c r="A8" s="64" t="s">
        <v>46</v>
      </c>
      <c r="B8" s="65">
        <v>1</v>
      </c>
      <c r="C8" s="64">
        <v>4</v>
      </c>
      <c r="D8" s="134">
        <v>21.46</v>
      </c>
      <c r="E8" s="134">
        <v>73.8</v>
      </c>
      <c r="F8" s="164"/>
      <c r="G8" s="165"/>
      <c r="H8" s="134"/>
      <c r="I8" s="134"/>
      <c r="J8" s="61">
        <v>10</v>
      </c>
      <c r="K8" s="60">
        <v>10</v>
      </c>
      <c r="L8" s="167">
        <v>3.9299999999999997</v>
      </c>
      <c r="M8" s="167">
        <v>3.75</v>
      </c>
      <c r="N8" s="167"/>
      <c r="O8" s="168"/>
      <c r="P8" s="169">
        <v>572.53</v>
      </c>
      <c r="Q8" s="134">
        <f t="shared" si="0"/>
        <v>650.07999999999993</v>
      </c>
      <c r="R8" s="170">
        <f t="shared" si="1"/>
        <v>0.9036703958307124</v>
      </c>
    </row>
    <row r="9" spans="1:18" ht="26.25" x14ac:dyDescent="0.55000000000000004">
      <c r="A9" s="64" t="s">
        <v>45</v>
      </c>
      <c r="B9" s="65"/>
      <c r="C9" s="64"/>
      <c r="D9" s="134"/>
      <c r="E9" s="134">
        <v>0</v>
      </c>
      <c r="F9" s="164"/>
      <c r="G9" s="165"/>
      <c r="H9" s="134"/>
      <c r="I9" s="134"/>
      <c r="J9" s="61">
        <v>2</v>
      </c>
      <c r="K9" s="60">
        <v>2</v>
      </c>
      <c r="L9" s="167">
        <v>0.66666666666666663</v>
      </c>
      <c r="M9" s="167">
        <v>0.7</v>
      </c>
      <c r="N9" s="167"/>
      <c r="O9" s="168"/>
      <c r="P9" s="169"/>
      <c r="Q9" s="134">
        <f t="shared" si="0"/>
        <v>0.7</v>
      </c>
      <c r="R9" s="170">
        <f t="shared" si="1"/>
        <v>9.7306374151104292E-4</v>
      </c>
    </row>
    <row r="10" spans="1:18" ht="26.25" x14ac:dyDescent="0.55000000000000004">
      <c r="A10" s="64" t="s">
        <v>44</v>
      </c>
      <c r="B10" s="65">
        <v>1</v>
      </c>
      <c r="C10" s="64">
        <v>4</v>
      </c>
      <c r="D10" s="134">
        <v>36.799999999999997</v>
      </c>
      <c r="E10" s="134">
        <v>826.40000000000009</v>
      </c>
      <c r="F10" s="164"/>
      <c r="G10" s="165"/>
      <c r="H10" s="134"/>
      <c r="I10" s="69"/>
      <c r="J10" s="61">
        <v>14</v>
      </c>
      <c r="K10" s="60">
        <v>14</v>
      </c>
      <c r="L10" s="167">
        <v>15.966666666666667</v>
      </c>
      <c r="M10" s="167">
        <v>12.89</v>
      </c>
      <c r="N10" s="167"/>
      <c r="O10" s="168"/>
      <c r="P10" s="169">
        <v>814.57999999999993</v>
      </c>
      <c r="Q10" s="134">
        <f t="shared" si="0"/>
        <v>1653.87</v>
      </c>
      <c r="R10" s="170">
        <f t="shared" si="1"/>
        <v>2.2990299002469552</v>
      </c>
    </row>
    <row r="11" spans="1:18" ht="26.25" x14ac:dyDescent="0.55000000000000004">
      <c r="A11" s="66" t="s">
        <v>43</v>
      </c>
      <c r="B11" s="65">
        <v>1</v>
      </c>
      <c r="C11" s="64">
        <v>3</v>
      </c>
      <c r="D11" s="134">
        <v>32.61</v>
      </c>
      <c r="E11" s="134">
        <v>112.14</v>
      </c>
      <c r="F11" s="164"/>
      <c r="G11" s="165"/>
      <c r="H11" s="134"/>
      <c r="I11" s="134"/>
      <c r="J11" s="61">
        <v>9</v>
      </c>
      <c r="K11" s="60">
        <v>9</v>
      </c>
      <c r="L11" s="167">
        <v>4.2</v>
      </c>
      <c r="M11" s="167">
        <v>2.83</v>
      </c>
      <c r="N11" s="167">
        <v>38.520000000000003</v>
      </c>
      <c r="O11" s="168"/>
      <c r="P11" s="169">
        <v>2276.42</v>
      </c>
      <c r="Q11" s="134">
        <f t="shared" si="0"/>
        <v>2429.91</v>
      </c>
      <c r="R11" s="170">
        <f t="shared" si="1"/>
        <v>3.377796165907283</v>
      </c>
    </row>
    <row r="12" spans="1:18" ht="26.25" x14ac:dyDescent="0.55000000000000004">
      <c r="A12" s="64" t="s">
        <v>42</v>
      </c>
      <c r="B12" s="65"/>
      <c r="C12" s="64">
        <v>1</v>
      </c>
      <c r="D12" s="134">
        <v>1.1499999999999999</v>
      </c>
      <c r="E12" s="134">
        <v>3.95</v>
      </c>
      <c r="F12" s="164"/>
      <c r="G12" s="165"/>
      <c r="H12" s="134"/>
      <c r="I12" s="134"/>
      <c r="J12" s="61">
        <v>12</v>
      </c>
      <c r="K12" s="60">
        <v>12</v>
      </c>
      <c r="L12" s="167">
        <v>5.830000000000001</v>
      </c>
      <c r="M12" s="167">
        <v>6.11</v>
      </c>
      <c r="N12" s="167"/>
      <c r="O12" s="168"/>
      <c r="P12" s="169"/>
      <c r="Q12" s="134">
        <f t="shared" si="0"/>
        <v>10.06</v>
      </c>
      <c r="R12" s="170">
        <f t="shared" si="1"/>
        <v>1.3984316056572988E-2</v>
      </c>
    </row>
    <row r="13" spans="1:18" ht="26.25" x14ac:dyDescent="0.55000000000000004">
      <c r="A13" s="64" t="s">
        <v>41</v>
      </c>
      <c r="B13" s="65">
        <v>1</v>
      </c>
      <c r="C13" s="64">
        <v>5</v>
      </c>
      <c r="D13" s="134">
        <v>46.19</v>
      </c>
      <c r="E13" s="134">
        <v>855.84</v>
      </c>
      <c r="F13" s="164">
        <v>22</v>
      </c>
      <c r="G13" s="165">
        <v>42</v>
      </c>
      <c r="H13" s="134">
        <v>267.45</v>
      </c>
      <c r="I13" s="134">
        <v>360.74</v>
      </c>
      <c r="J13" s="61">
        <v>8</v>
      </c>
      <c r="K13" s="60">
        <v>8</v>
      </c>
      <c r="L13" s="167">
        <v>4.7633333333333328</v>
      </c>
      <c r="M13" s="167">
        <v>4.1599999999999993</v>
      </c>
      <c r="N13" s="167">
        <v>38.520000000000003</v>
      </c>
      <c r="O13" s="168"/>
      <c r="P13" s="169">
        <v>1325.51</v>
      </c>
      <c r="Q13" s="121">
        <f t="shared" si="0"/>
        <v>2584.77</v>
      </c>
      <c r="R13" s="171">
        <f t="shared" si="1"/>
        <v>3.5930656673507118</v>
      </c>
    </row>
    <row r="14" spans="1:18" ht="26.25" x14ac:dyDescent="0.55000000000000004">
      <c r="A14" s="64" t="s">
        <v>40</v>
      </c>
      <c r="B14" s="65"/>
      <c r="C14" s="64"/>
      <c r="D14" s="134"/>
      <c r="E14" s="134">
        <v>0</v>
      </c>
      <c r="F14" s="164"/>
      <c r="G14" s="165"/>
      <c r="H14" s="134"/>
      <c r="I14" s="134">
        <v>0</v>
      </c>
      <c r="J14" s="61">
        <v>8</v>
      </c>
      <c r="K14" s="60">
        <v>8</v>
      </c>
      <c r="L14" s="167">
        <v>3.9666666666666668</v>
      </c>
      <c r="M14" s="167">
        <v>3.3800000000000003</v>
      </c>
      <c r="N14" s="167"/>
      <c r="O14" s="168"/>
      <c r="P14" s="169"/>
      <c r="Q14" s="121">
        <f t="shared" si="0"/>
        <v>3.3800000000000003</v>
      </c>
      <c r="R14" s="171">
        <f t="shared" si="1"/>
        <v>4.6985077804390365E-3</v>
      </c>
    </row>
    <row r="15" spans="1:18" ht="26.25" x14ac:dyDescent="0.55000000000000004">
      <c r="A15" s="68" t="s">
        <v>39</v>
      </c>
      <c r="B15" s="65">
        <v>3</v>
      </c>
      <c r="C15" s="64">
        <v>19</v>
      </c>
      <c r="D15" s="134">
        <v>182.79000000000002</v>
      </c>
      <c r="E15" s="134">
        <v>2451.6400000000003</v>
      </c>
      <c r="F15" s="164">
        <v>14</v>
      </c>
      <c r="G15" s="165">
        <v>29</v>
      </c>
      <c r="H15" s="134">
        <v>217.29999999999998</v>
      </c>
      <c r="I15" s="134">
        <v>219.19</v>
      </c>
      <c r="J15" s="61">
        <v>9</v>
      </c>
      <c r="K15" s="60">
        <v>9</v>
      </c>
      <c r="L15" s="168">
        <v>3.0333333333333332</v>
      </c>
      <c r="M15" s="168">
        <v>6.59</v>
      </c>
      <c r="N15" s="167"/>
      <c r="O15" s="168">
        <v>343.9</v>
      </c>
      <c r="P15" s="169">
        <v>12332.599999999999</v>
      </c>
      <c r="Q15" s="121">
        <f t="shared" si="0"/>
        <v>15353.919999999998</v>
      </c>
      <c r="R15" s="171">
        <f t="shared" si="1"/>
        <v>21.343346917230328</v>
      </c>
    </row>
    <row r="16" spans="1:18" ht="26.25" x14ac:dyDescent="0.55000000000000004">
      <c r="A16" s="64" t="s">
        <v>38</v>
      </c>
      <c r="B16" s="65">
        <v>1</v>
      </c>
      <c r="C16" s="64">
        <v>3</v>
      </c>
      <c r="D16" s="134">
        <v>22.1</v>
      </c>
      <c r="E16" s="134">
        <v>162.19999999999999</v>
      </c>
      <c r="F16" s="164">
        <v>36</v>
      </c>
      <c r="G16" s="165">
        <v>83</v>
      </c>
      <c r="H16" s="134">
        <v>551.71999999999991</v>
      </c>
      <c r="I16" s="134">
        <v>855.38</v>
      </c>
      <c r="J16" s="61">
        <v>17</v>
      </c>
      <c r="K16" s="60">
        <v>17</v>
      </c>
      <c r="L16" s="168">
        <v>9.0033333333333339</v>
      </c>
      <c r="M16" s="168">
        <v>9.1</v>
      </c>
      <c r="N16" s="167">
        <v>36.598745330296133</v>
      </c>
      <c r="O16" s="168"/>
      <c r="P16" s="169"/>
      <c r="Q16" s="121">
        <f t="shared" si="0"/>
        <v>1063.278745330296</v>
      </c>
      <c r="R16" s="171">
        <f t="shared" si="1"/>
        <v>1.4780542774289502</v>
      </c>
    </row>
    <row r="17" spans="1:18" ht="26.25" x14ac:dyDescent="0.55000000000000004">
      <c r="A17" s="64" t="s">
        <v>37</v>
      </c>
      <c r="B17" s="65">
        <v>9</v>
      </c>
      <c r="C17" s="64">
        <v>12</v>
      </c>
      <c r="D17" s="134">
        <v>74.5</v>
      </c>
      <c r="E17" s="134">
        <v>256.2</v>
      </c>
      <c r="F17" s="164">
        <v>2</v>
      </c>
      <c r="G17" s="165">
        <v>7</v>
      </c>
      <c r="H17" s="134">
        <v>77.03</v>
      </c>
      <c r="I17" s="134">
        <v>156.1</v>
      </c>
      <c r="J17" s="61">
        <v>12</v>
      </c>
      <c r="K17" s="60">
        <v>12</v>
      </c>
      <c r="L17" s="168">
        <v>4.9633333333333329</v>
      </c>
      <c r="M17" s="168">
        <v>4.24</v>
      </c>
      <c r="N17" s="167">
        <v>617.3476361427488</v>
      </c>
      <c r="O17" s="168"/>
      <c r="P17" s="169">
        <v>6240</v>
      </c>
      <c r="Q17" s="134">
        <f t="shared" si="0"/>
        <v>7273.8876361427492</v>
      </c>
      <c r="R17" s="170">
        <f t="shared" si="1"/>
        <v>10.111366169365684</v>
      </c>
    </row>
    <row r="18" spans="1:18" ht="26.25" x14ac:dyDescent="0.55000000000000004">
      <c r="A18" s="64" t="s">
        <v>36</v>
      </c>
      <c r="B18" s="65"/>
      <c r="C18" s="64"/>
      <c r="D18" s="134"/>
      <c r="E18" s="134">
        <v>0</v>
      </c>
      <c r="F18" s="164"/>
      <c r="G18" s="165"/>
      <c r="H18" s="134"/>
      <c r="I18" s="134">
        <v>0</v>
      </c>
      <c r="J18" s="61">
        <v>6</v>
      </c>
      <c r="K18" s="60">
        <v>6</v>
      </c>
      <c r="L18" s="167">
        <v>2.4366666666666665</v>
      </c>
      <c r="M18" s="167">
        <v>5</v>
      </c>
      <c r="N18" s="172"/>
      <c r="O18" s="168"/>
      <c r="P18" s="169"/>
      <c r="Q18" s="134">
        <f t="shared" si="0"/>
        <v>5</v>
      </c>
      <c r="R18" s="170">
        <f t="shared" si="1"/>
        <v>6.9504552965074492E-3</v>
      </c>
    </row>
    <row r="19" spans="1:18" ht="26.25" x14ac:dyDescent="0.55000000000000004">
      <c r="A19" s="66" t="s">
        <v>35</v>
      </c>
      <c r="B19" s="65"/>
      <c r="C19" s="64"/>
      <c r="D19" s="134"/>
      <c r="E19" s="134">
        <v>0</v>
      </c>
      <c r="F19" s="164"/>
      <c r="G19" s="165"/>
      <c r="H19" s="134"/>
      <c r="I19" s="134">
        <v>0</v>
      </c>
      <c r="J19" s="61"/>
      <c r="K19" s="60"/>
      <c r="L19" s="167">
        <v>0</v>
      </c>
      <c r="M19" s="167">
        <v>0</v>
      </c>
      <c r="N19" s="167"/>
      <c r="O19" s="168"/>
      <c r="P19" s="169"/>
      <c r="Q19" s="134">
        <f t="shared" si="0"/>
        <v>0</v>
      </c>
      <c r="R19" s="170">
        <f t="shared" si="1"/>
        <v>0</v>
      </c>
    </row>
    <row r="20" spans="1:18" ht="26.25" x14ac:dyDescent="0.55000000000000004">
      <c r="A20" s="66" t="s">
        <v>34</v>
      </c>
      <c r="B20" s="65"/>
      <c r="C20" s="64">
        <v>10</v>
      </c>
      <c r="D20" s="134">
        <v>120</v>
      </c>
      <c r="E20" s="134">
        <v>2503.6600000000003</v>
      </c>
      <c r="F20" s="164"/>
      <c r="G20" s="165"/>
      <c r="H20" s="134"/>
      <c r="I20" s="134">
        <v>0</v>
      </c>
      <c r="J20" s="61">
        <v>31</v>
      </c>
      <c r="K20" s="60">
        <v>31</v>
      </c>
      <c r="L20" s="167">
        <v>11.266666666666667</v>
      </c>
      <c r="M20" s="167">
        <v>9.98</v>
      </c>
      <c r="N20" s="167">
        <v>123.87</v>
      </c>
      <c r="O20" s="168"/>
      <c r="P20" s="169">
        <v>11904.91</v>
      </c>
      <c r="Q20" s="134">
        <f t="shared" si="0"/>
        <v>14542.42</v>
      </c>
      <c r="R20" s="170">
        <f t="shared" si="1"/>
        <v>20.215288022607172</v>
      </c>
    </row>
    <row r="21" spans="1:18" ht="26.25" x14ac:dyDescent="0.55000000000000004">
      <c r="A21" s="66" t="s">
        <v>33</v>
      </c>
      <c r="B21" s="65">
        <v>2</v>
      </c>
      <c r="C21" s="64">
        <v>4</v>
      </c>
      <c r="D21" s="134">
        <v>19.66</v>
      </c>
      <c r="E21" s="134">
        <v>108.35999999999999</v>
      </c>
      <c r="F21" s="164">
        <v>4</v>
      </c>
      <c r="G21" s="165">
        <v>8</v>
      </c>
      <c r="H21" s="134">
        <v>66.09</v>
      </c>
      <c r="I21" s="134">
        <v>149.05000000000001</v>
      </c>
      <c r="J21" s="61">
        <v>1</v>
      </c>
      <c r="K21" s="60">
        <v>1</v>
      </c>
      <c r="L21" s="168">
        <v>0.47</v>
      </c>
      <c r="M21" s="168">
        <v>0.42</v>
      </c>
      <c r="N21" s="167"/>
      <c r="O21" s="168"/>
      <c r="P21" s="169">
        <v>2150</v>
      </c>
      <c r="Q21" s="134">
        <f t="shared" si="0"/>
        <v>2407.8300000000004</v>
      </c>
      <c r="R21" s="170">
        <f t="shared" si="1"/>
        <v>3.3471029553179066</v>
      </c>
    </row>
    <row r="22" spans="1:18" ht="26.25" x14ac:dyDescent="0.55000000000000004">
      <c r="A22" s="66" t="s">
        <v>32</v>
      </c>
      <c r="B22" s="65"/>
      <c r="C22" s="64"/>
      <c r="D22" s="134"/>
      <c r="E22" s="134">
        <v>0</v>
      </c>
      <c r="F22" s="164">
        <v>2</v>
      </c>
      <c r="G22" s="165">
        <v>2</v>
      </c>
      <c r="H22" s="134">
        <v>13.2</v>
      </c>
      <c r="I22" s="134">
        <v>29.84</v>
      </c>
      <c r="J22" s="61">
        <v>1</v>
      </c>
      <c r="K22" s="60">
        <v>1</v>
      </c>
      <c r="L22" s="167">
        <v>4.9000000000000004</v>
      </c>
      <c r="M22" s="167">
        <v>3.3</v>
      </c>
      <c r="N22" s="167"/>
      <c r="O22" s="168"/>
      <c r="P22" s="169"/>
      <c r="Q22" s="134">
        <f t="shared" si="0"/>
        <v>33.14</v>
      </c>
      <c r="R22" s="170">
        <f t="shared" si="1"/>
        <v>4.6067617705251369E-2</v>
      </c>
    </row>
    <row r="23" spans="1:18" ht="26.25" x14ac:dyDescent="0.55000000000000004">
      <c r="A23" s="67" t="s">
        <v>31</v>
      </c>
      <c r="B23" s="65"/>
      <c r="C23" s="64"/>
      <c r="D23" s="134"/>
      <c r="E23" s="134">
        <v>0</v>
      </c>
      <c r="F23" s="164"/>
      <c r="G23" s="165"/>
      <c r="H23" s="134"/>
      <c r="I23" s="134">
        <v>0</v>
      </c>
      <c r="J23" s="61">
        <v>17</v>
      </c>
      <c r="K23" s="60">
        <v>17</v>
      </c>
      <c r="L23" s="167">
        <v>4.4400000000000004</v>
      </c>
      <c r="M23" s="167">
        <v>4.74</v>
      </c>
      <c r="N23" s="167">
        <v>8.1999999999999993</v>
      </c>
      <c r="O23" s="168"/>
      <c r="P23" s="169">
        <v>1325.51</v>
      </c>
      <c r="Q23" s="134">
        <f t="shared" si="0"/>
        <v>1338.45</v>
      </c>
      <c r="R23" s="170">
        <f t="shared" si="1"/>
        <v>1.8605673783220791</v>
      </c>
    </row>
    <row r="24" spans="1:18" ht="26.25" x14ac:dyDescent="0.55000000000000004">
      <c r="A24" s="66" t="s">
        <v>30</v>
      </c>
      <c r="B24" s="65"/>
      <c r="C24" s="64">
        <v>2</v>
      </c>
      <c r="D24" s="134">
        <v>24</v>
      </c>
      <c r="E24" s="134">
        <v>547.20000000000005</v>
      </c>
      <c r="F24" s="164"/>
      <c r="G24" s="165"/>
      <c r="H24" s="134"/>
      <c r="I24" s="134">
        <v>0</v>
      </c>
      <c r="J24" s="61">
        <v>4</v>
      </c>
      <c r="K24" s="60">
        <v>4</v>
      </c>
      <c r="L24" s="167">
        <v>2.67</v>
      </c>
      <c r="M24" s="167">
        <v>2.2290000000000001</v>
      </c>
      <c r="N24" s="167"/>
      <c r="O24" s="168"/>
      <c r="P24" s="169">
        <v>5676.65</v>
      </c>
      <c r="Q24" s="134">
        <f t="shared" si="0"/>
        <v>6226.0789999999997</v>
      </c>
      <c r="R24" s="170">
        <f t="shared" si="1"/>
        <v>8.654816752404761</v>
      </c>
    </row>
    <row r="25" spans="1:18" ht="26.25" x14ac:dyDescent="0.55000000000000004">
      <c r="A25" s="66" t="s">
        <v>29</v>
      </c>
      <c r="B25" s="65"/>
      <c r="C25" s="64"/>
      <c r="D25" s="134"/>
      <c r="E25" s="134">
        <v>0</v>
      </c>
      <c r="F25" s="164"/>
      <c r="G25" s="165"/>
      <c r="H25" s="134"/>
      <c r="I25" s="134">
        <v>0</v>
      </c>
      <c r="J25" s="61">
        <v>1</v>
      </c>
      <c r="K25" s="60">
        <v>1</v>
      </c>
      <c r="L25" s="167">
        <v>0.4</v>
      </c>
      <c r="M25" s="167">
        <v>0.4</v>
      </c>
      <c r="N25" s="167"/>
      <c r="O25" s="168"/>
      <c r="P25" s="169"/>
      <c r="Q25" s="134">
        <f t="shared" si="0"/>
        <v>0.4</v>
      </c>
      <c r="R25" s="170">
        <f t="shared" si="1"/>
        <v>5.5603642372059592E-4</v>
      </c>
    </row>
    <row r="26" spans="1:18" ht="26.25" x14ac:dyDescent="0.55000000000000004">
      <c r="A26" s="64" t="s">
        <v>28</v>
      </c>
      <c r="B26" s="65"/>
      <c r="C26" s="64"/>
      <c r="D26" s="134"/>
      <c r="E26" s="134">
        <v>0</v>
      </c>
      <c r="F26" s="164">
        <v>2</v>
      </c>
      <c r="G26" s="165">
        <v>6</v>
      </c>
      <c r="H26" s="134">
        <v>47.41</v>
      </c>
      <c r="I26" s="134">
        <v>106.92</v>
      </c>
      <c r="J26" s="173">
        <v>1</v>
      </c>
      <c r="K26" s="174">
        <v>1</v>
      </c>
      <c r="L26" s="172">
        <v>1</v>
      </c>
      <c r="M26" s="167">
        <v>0.7</v>
      </c>
      <c r="N26" s="168">
        <v>92.435000000000002</v>
      </c>
      <c r="O26" s="168"/>
      <c r="P26" s="169">
        <v>4250</v>
      </c>
      <c r="Q26" s="134">
        <f t="shared" si="0"/>
        <v>4450.0550000000003</v>
      </c>
      <c r="R26" s="170">
        <f t="shared" si="1"/>
        <v>6.185981668899891</v>
      </c>
    </row>
    <row r="27" spans="1:18" ht="26.25" x14ac:dyDescent="0.55000000000000004">
      <c r="A27" s="62" t="s">
        <v>27</v>
      </c>
      <c r="B27" s="63"/>
      <c r="C27" s="62"/>
      <c r="D27" s="172"/>
      <c r="E27" s="172">
        <v>0</v>
      </c>
      <c r="F27" s="175"/>
      <c r="G27" s="176"/>
      <c r="H27" s="172"/>
      <c r="I27" s="172">
        <v>0</v>
      </c>
      <c r="J27" s="61"/>
      <c r="K27" s="60"/>
      <c r="L27" s="167">
        <v>0</v>
      </c>
      <c r="M27" s="167">
        <v>0</v>
      </c>
      <c r="N27" s="168"/>
      <c r="O27" s="168">
        <v>285.02</v>
      </c>
      <c r="P27" s="177"/>
      <c r="Q27" s="172">
        <f t="shared" si="0"/>
        <v>285.02</v>
      </c>
      <c r="R27" s="170">
        <f t="shared" si="1"/>
        <v>0.39620375372211064</v>
      </c>
    </row>
    <row r="28" spans="1:18" ht="26.25" x14ac:dyDescent="0.55000000000000004">
      <c r="A28" s="59" t="s">
        <v>26</v>
      </c>
      <c r="B28" s="11"/>
      <c r="C28" s="56"/>
      <c r="D28" s="178"/>
      <c r="E28" s="178"/>
      <c r="F28" s="179"/>
      <c r="G28" s="180"/>
      <c r="H28" s="178"/>
      <c r="I28" s="178"/>
      <c r="J28" s="58"/>
      <c r="K28" s="57"/>
      <c r="L28" s="181"/>
      <c r="M28" s="181"/>
      <c r="N28" s="182"/>
      <c r="O28" s="182"/>
      <c r="P28" s="183">
        <v>11521.513000000001</v>
      </c>
      <c r="Q28" s="184">
        <f t="shared" si="0"/>
        <v>11521.513000000001</v>
      </c>
      <c r="R28" s="185">
        <f t="shared" si="1"/>
        <v>16.015952210925885</v>
      </c>
    </row>
    <row r="29" spans="1:18" ht="26.25" x14ac:dyDescent="0.55000000000000004">
      <c r="A29" s="56" t="s">
        <v>8</v>
      </c>
      <c r="B29" s="186">
        <f t="shared" ref="B29:N29" si="2">SUM(B5:B27)</f>
        <v>19</v>
      </c>
      <c r="C29" s="187">
        <f t="shared" si="2"/>
        <v>67</v>
      </c>
      <c r="D29" s="55">
        <f t="shared" si="2"/>
        <v>581.26</v>
      </c>
      <c r="E29" s="55">
        <f t="shared" si="2"/>
        <v>7901.3899999999994</v>
      </c>
      <c r="F29" s="188">
        <f t="shared" si="2"/>
        <v>82</v>
      </c>
      <c r="G29" s="186">
        <f t="shared" si="2"/>
        <v>177</v>
      </c>
      <c r="H29" s="189">
        <f t="shared" si="2"/>
        <v>1240.1999999999998</v>
      </c>
      <c r="I29" s="189">
        <f t="shared" si="2"/>
        <v>1877.2199999999998</v>
      </c>
      <c r="J29" s="259">
        <f t="shared" si="2"/>
        <v>195</v>
      </c>
      <c r="K29" s="260">
        <f t="shared" si="2"/>
        <v>195</v>
      </c>
      <c r="L29" s="191">
        <f t="shared" si="2"/>
        <v>108.10666666666668</v>
      </c>
      <c r="M29" s="191">
        <f t="shared" si="2"/>
        <v>184.489</v>
      </c>
      <c r="N29" s="191">
        <f t="shared" si="2"/>
        <v>955.49138147304507</v>
      </c>
      <c r="O29" s="191">
        <f>(SUM(O5:O27))+0</f>
        <v>628.91999999999996</v>
      </c>
      <c r="P29" s="191">
        <f>SUM(P5:P28)</f>
        <v>60390.223000000005</v>
      </c>
      <c r="Q29" s="190">
        <f>SUM(Q5:Q28)</f>
        <v>71937.733381473037</v>
      </c>
      <c r="R29" s="192">
        <f>SUM(R5:R28)</f>
        <v>99.999999999999986</v>
      </c>
    </row>
    <row r="30" spans="1:18" ht="27" thickBot="1" x14ac:dyDescent="0.6">
      <c r="A30" s="30" t="s">
        <v>81</v>
      </c>
      <c r="B30" s="255"/>
      <c r="C30" s="256"/>
      <c r="D30" s="145"/>
      <c r="E30" s="145">
        <f>E29*32.925</f>
        <v>260153.26574999996</v>
      </c>
      <c r="F30" s="261"/>
      <c r="G30" s="262"/>
      <c r="H30" s="261"/>
      <c r="I30" s="145">
        <f>I29*32.925</f>
        <v>61807.468499999988</v>
      </c>
      <c r="J30" s="145"/>
      <c r="K30" s="263"/>
      <c r="L30" s="145"/>
      <c r="M30" s="145">
        <f t="shared" ref="M30:Q30" si="3">M29*32.925</f>
        <v>6074.3003249999992</v>
      </c>
      <c r="N30" s="145">
        <f t="shared" si="3"/>
        <v>31459.553735000005</v>
      </c>
      <c r="O30" s="145">
        <f t="shared" si="3"/>
        <v>20707.190999999995</v>
      </c>
      <c r="P30" s="145">
        <f t="shared" si="3"/>
        <v>1988348.0922749999</v>
      </c>
      <c r="Q30" s="144">
        <f t="shared" si="3"/>
        <v>2368549.8715849994</v>
      </c>
      <c r="R30" s="144"/>
    </row>
    <row r="31" spans="1:18" ht="27.75" thickTop="1" thickBot="1" x14ac:dyDescent="0.6">
      <c r="A31" s="54" t="s">
        <v>21</v>
      </c>
      <c r="B31" s="255"/>
      <c r="C31" s="256"/>
      <c r="D31" s="145"/>
      <c r="E31" s="145">
        <f>E29*100/$Q$29</f>
        <v>10.983651595054198</v>
      </c>
      <c r="F31" s="261"/>
      <c r="G31" s="262"/>
      <c r="H31" s="261"/>
      <c r="I31" s="145">
        <f>I29*100/$Q$29</f>
        <v>2.6095067383419424</v>
      </c>
      <c r="J31" s="145"/>
      <c r="K31" s="264"/>
      <c r="L31" s="145"/>
      <c r="M31" s="145">
        <f>M29*100/$Q$29</f>
        <v>0.25645650943947257</v>
      </c>
      <c r="N31" s="145">
        <f>N29*100/$Q$29</f>
        <v>1.328220026625309</v>
      </c>
      <c r="O31" s="145">
        <f>O29*100/$Q$29</f>
        <v>0.87425606901589292</v>
      </c>
      <c r="P31" s="145">
        <f>P29*100/$Q$29</f>
        <v>83.947909061523205</v>
      </c>
      <c r="Q31" s="144">
        <f>Q29*100/$Q$29</f>
        <v>100</v>
      </c>
      <c r="R31" s="144"/>
    </row>
    <row r="32" spans="1:18" ht="27" thickTop="1" x14ac:dyDescent="0.55000000000000004">
      <c r="A32" s="193" t="s">
        <v>22</v>
      </c>
      <c r="B32" s="50"/>
      <c r="C32" s="50"/>
      <c r="D32" s="50"/>
      <c r="E32" s="50"/>
      <c r="F32" s="50"/>
      <c r="G32" s="50"/>
      <c r="H32" s="50"/>
      <c r="I32" s="50"/>
      <c r="J32" s="53"/>
      <c r="K32" s="53"/>
      <c r="L32" s="52"/>
      <c r="M32" s="52"/>
      <c r="N32" s="51"/>
      <c r="O32" s="50"/>
      <c r="P32" s="292">
        <v>46273</v>
      </c>
      <c r="Q32" s="292"/>
      <c r="R32" s="50"/>
    </row>
    <row r="33" spans="1:18" ht="26.25" x14ac:dyDescent="0.55000000000000004">
      <c r="A33" s="110" t="s">
        <v>79</v>
      </c>
      <c r="B33" s="155"/>
      <c r="C33" s="155"/>
      <c r="D33" s="156"/>
      <c r="E33" s="156"/>
      <c r="F33" s="155"/>
      <c r="G33" s="155"/>
      <c r="H33" s="156"/>
      <c r="I33" s="33"/>
      <c r="J33" s="33"/>
      <c r="K33" s="49"/>
      <c r="L33" s="194"/>
      <c r="M33" s="48"/>
      <c r="N33" s="195"/>
      <c r="O33" s="47"/>
      <c r="P33" s="280"/>
      <c r="Q33" s="281"/>
      <c r="R33" s="33"/>
    </row>
    <row r="34" spans="1:18" ht="29.25" x14ac:dyDescent="0.6">
      <c r="A34" s="245" t="s">
        <v>87</v>
      </c>
      <c r="B34" s="246"/>
      <c r="C34" s="246"/>
      <c r="D34" s="247"/>
      <c r="E34" s="247"/>
      <c r="F34" s="246"/>
      <c r="G34" s="155"/>
      <c r="H34" s="156"/>
      <c r="I34" s="33"/>
      <c r="J34" s="50"/>
      <c r="K34" s="49"/>
      <c r="L34" s="194"/>
      <c r="M34" s="48"/>
      <c r="N34" s="195"/>
      <c r="O34" s="47"/>
      <c r="P34" s="94"/>
      <c r="Q34" s="241"/>
      <c r="R34" s="33"/>
    </row>
    <row r="35" spans="1:18" ht="26.25" x14ac:dyDescent="0.55000000000000004">
      <c r="A35" s="110" t="s">
        <v>24</v>
      </c>
      <c r="B35" s="155"/>
      <c r="C35" s="155"/>
      <c r="D35" s="156"/>
      <c r="E35" s="156"/>
      <c r="F35" s="33"/>
      <c r="G35" s="33"/>
      <c r="H35" s="33"/>
      <c r="I35" s="33"/>
      <c r="J35" s="50"/>
      <c r="K35" s="155"/>
      <c r="L35" s="156"/>
      <c r="M35" s="156"/>
      <c r="N35" s="156"/>
      <c r="O35" s="156"/>
      <c r="P35" s="6"/>
      <c r="Q35" s="242"/>
      <c r="R35" s="33"/>
    </row>
    <row r="36" spans="1:18" ht="26.25" x14ac:dyDescent="0.55000000000000004">
      <c r="A36" s="157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196"/>
      <c r="Q36" s="89"/>
    </row>
    <row r="37" spans="1:18" ht="26.25" x14ac:dyDescent="0.55000000000000004">
      <c r="E37" s="46"/>
      <c r="N37" s="45"/>
      <c r="P37" s="24"/>
    </row>
    <row r="38" spans="1:18" x14ac:dyDescent="0.45">
      <c r="Q38" s="41"/>
      <c r="R38" s="41"/>
    </row>
    <row r="39" spans="1:18" x14ac:dyDescent="0.45">
      <c r="Q39" s="41"/>
      <c r="R39" s="41"/>
    </row>
    <row r="40" spans="1:18" x14ac:dyDescent="0.45">
      <c r="Q40" s="41"/>
      <c r="R40" s="41"/>
    </row>
    <row r="41" spans="1:18" x14ac:dyDescent="0.45">
      <c r="Q41" s="41"/>
      <c r="R41" s="42"/>
    </row>
    <row r="42" spans="1:18" x14ac:dyDescent="0.45">
      <c r="Q42" s="41"/>
      <c r="R42" s="41"/>
    </row>
    <row r="43" spans="1:18" x14ac:dyDescent="0.45">
      <c r="N43" s="39"/>
      <c r="Q43" s="41"/>
      <c r="R43" s="41"/>
    </row>
    <row r="44" spans="1:18" x14ac:dyDescent="0.45">
      <c r="Q44" s="41"/>
      <c r="R44" s="41"/>
    </row>
    <row r="45" spans="1:18" x14ac:dyDescent="0.45">
      <c r="Q45" s="41"/>
      <c r="R45" s="41"/>
    </row>
    <row r="46" spans="1:18" x14ac:dyDescent="0.45">
      <c r="N46" s="44"/>
      <c r="Q46" s="41"/>
      <c r="R46" s="43"/>
    </row>
    <row r="47" spans="1:18" x14ac:dyDescent="0.45">
      <c r="Q47" s="41"/>
      <c r="R47" s="43"/>
    </row>
    <row r="48" spans="1:18" x14ac:dyDescent="0.45">
      <c r="Q48" s="41"/>
      <c r="R48" s="43"/>
    </row>
    <row r="49" spans="17:18" x14ac:dyDescent="0.45">
      <c r="Q49" s="41"/>
      <c r="R49" s="43"/>
    </row>
    <row r="50" spans="17:18" x14ac:dyDescent="0.45">
      <c r="Q50" s="41"/>
      <c r="R50" s="41"/>
    </row>
    <row r="51" spans="17:18" x14ac:dyDescent="0.45">
      <c r="Q51" s="41"/>
      <c r="R51" s="41"/>
    </row>
    <row r="52" spans="17:18" x14ac:dyDescent="0.45">
      <c r="Q52" s="41"/>
      <c r="R52" s="41"/>
    </row>
    <row r="53" spans="17:18" x14ac:dyDescent="0.45">
      <c r="Q53" s="41"/>
      <c r="R53" s="41"/>
    </row>
    <row r="54" spans="17:18" x14ac:dyDescent="0.45">
      <c r="Q54" s="42"/>
      <c r="R54" s="41"/>
    </row>
    <row r="55" spans="17:18" x14ac:dyDescent="0.45">
      <c r="Q55" s="41"/>
      <c r="R55" s="41"/>
    </row>
    <row r="56" spans="17:18" x14ac:dyDescent="0.45">
      <c r="Q56" s="41"/>
      <c r="R56" s="41"/>
    </row>
    <row r="57" spans="17:18" x14ac:dyDescent="0.45">
      <c r="Q57" s="41"/>
      <c r="R57" s="41"/>
    </row>
    <row r="58" spans="17:18" x14ac:dyDescent="0.45">
      <c r="Q58" s="41"/>
      <c r="R58" s="41"/>
    </row>
    <row r="59" spans="17:18" x14ac:dyDescent="0.45">
      <c r="Q59" s="41"/>
      <c r="R59" s="41"/>
    </row>
    <row r="60" spans="17:18" x14ac:dyDescent="0.45">
      <c r="Q60" s="41"/>
      <c r="R60" s="41"/>
    </row>
    <row r="61" spans="17:18" x14ac:dyDescent="0.45">
      <c r="Q61" s="41"/>
      <c r="R61" s="41"/>
    </row>
    <row r="62" spans="17:18" x14ac:dyDescent="0.45">
      <c r="Q62" s="41"/>
      <c r="R62" s="41"/>
    </row>
  </sheetData>
  <dataConsolidate topLabels="1"/>
  <mergeCells count="8">
    <mergeCell ref="P33:Q33"/>
    <mergeCell ref="A1:R1"/>
    <mergeCell ref="F3:I3"/>
    <mergeCell ref="J3:M3"/>
    <mergeCell ref="B4:C4"/>
    <mergeCell ref="F4:G4"/>
    <mergeCell ref="J4:K4"/>
    <mergeCell ref="P32:Q32"/>
  </mergeCells>
  <printOptions horizontalCentered="1" verticalCentered="1" gridLinesSet="0"/>
  <pageMargins left="0.15748031496062992" right="3.937007874015748E-2" top="0.31496062992125984" bottom="0" header="0.98425196850393704" footer="0.19685039370078741"/>
  <pageSetup paperSize="9" scale="6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B5D0D-4508-420E-A224-9B8FEAFBE318}">
  <sheetPr codeName="Sheet3">
    <tabColor rgb="FF00B050"/>
  </sheetPr>
  <dimension ref="A1:N145"/>
  <sheetViews>
    <sheetView showGridLines="0" showZeros="0" topLeftCell="A10" zoomScale="130" zoomScaleNormal="130" workbookViewId="0">
      <selection activeCell="B38" sqref="B38"/>
    </sheetView>
  </sheetViews>
  <sheetFormatPr defaultRowHeight="21" x14ac:dyDescent="0.45"/>
  <cols>
    <col min="1" max="1" width="68" customWidth="1"/>
    <col min="2" max="2" width="15" customWidth="1"/>
    <col min="3" max="3" width="13.33203125" style="90" customWidth="1"/>
    <col min="4" max="4" width="14" customWidth="1"/>
    <col min="5" max="5" width="14.6640625" customWidth="1"/>
    <col min="6" max="6" width="13.33203125" customWidth="1"/>
    <col min="7" max="7" width="11.5" customWidth="1"/>
    <col min="8" max="8" width="10" bestFit="1" customWidth="1"/>
    <col min="9" max="9" width="8" bestFit="1" customWidth="1"/>
    <col min="10" max="10" width="14" customWidth="1"/>
    <col min="11" max="11" width="16" customWidth="1"/>
    <col min="12" max="12" width="10.6640625" bestFit="1" customWidth="1"/>
    <col min="13" max="13" width="14.6640625" customWidth="1"/>
    <col min="14" max="14" width="16.1640625" bestFit="1" customWidth="1"/>
  </cols>
  <sheetData>
    <row r="1" spans="1:14" ht="34.5" customHeight="1" x14ac:dyDescent="0.65">
      <c r="A1" s="293" t="s">
        <v>80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4" ht="26.25" x14ac:dyDescent="0.55000000000000004">
      <c r="A2" s="4"/>
      <c r="B2" s="4"/>
      <c r="C2" s="221"/>
      <c r="D2" s="3"/>
      <c r="E2" s="4"/>
      <c r="F2" s="87"/>
      <c r="G2" s="87"/>
      <c r="H2" s="87"/>
      <c r="I2" s="87"/>
      <c r="J2" s="3"/>
      <c r="K2" s="3"/>
      <c r="L2" s="3"/>
      <c r="M2" s="87" t="s">
        <v>72</v>
      </c>
      <c r="N2" s="3"/>
    </row>
    <row r="3" spans="1:14" ht="26.25" x14ac:dyDescent="0.55000000000000004">
      <c r="A3" s="6" t="s">
        <v>71</v>
      </c>
      <c r="B3" s="197" t="s">
        <v>70</v>
      </c>
      <c r="C3" s="198" t="s">
        <v>69</v>
      </c>
      <c r="D3" s="84" t="s">
        <v>68</v>
      </c>
      <c r="E3" s="84" t="s">
        <v>67</v>
      </c>
      <c r="F3" s="198" t="s">
        <v>66</v>
      </c>
      <c r="G3" s="199" t="s">
        <v>65</v>
      </c>
      <c r="H3" s="200" t="s">
        <v>85</v>
      </c>
      <c r="I3" s="200" t="s">
        <v>64</v>
      </c>
      <c r="J3" s="86" t="s">
        <v>63</v>
      </c>
      <c r="K3" s="84" t="s">
        <v>62</v>
      </c>
      <c r="L3" s="84" t="s">
        <v>86</v>
      </c>
      <c r="M3" s="84" t="s">
        <v>61</v>
      </c>
      <c r="N3" s="86" t="s">
        <v>60</v>
      </c>
    </row>
    <row r="4" spans="1:14" ht="26.25" x14ac:dyDescent="0.55000000000000004">
      <c r="A4" s="110" t="s">
        <v>53</v>
      </c>
      <c r="B4" s="85"/>
      <c r="C4" s="198"/>
      <c r="D4" s="84"/>
      <c r="E4" s="84"/>
      <c r="F4" s="198" t="s">
        <v>59</v>
      </c>
      <c r="G4" s="84"/>
      <c r="H4" s="84"/>
      <c r="I4" s="84"/>
      <c r="J4" s="84"/>
      <c r="K4" s="86"/>
      <c r="L4" s="86"/>
      <c r="M4" s="83"/>
      <c r="N4" s="82" t="s">
        <v>58</v>
      </c>
    </row>
    <row r="5" spans="1:14" ht="26.25" x14ac:dyDescent="0.55000000000000004">
      <c r="A5" s="70" t="s">
        <v>49</v>
      </c>
      <c r="B5" s="109">
        <v>1.23</v>
      </c>
      <c r="C5" s="201">
        <v>0</v>
      </c>
      <c r="D5" s="109">
        <v>0</v>
      </c>
      <c r="E5" s="81"/>
      <c r="F5" s="201"/>
      <c r="G5" s="109">
        <v>0</v>
      </c>
      <c r="H5" s="109">
        <v>86.64</v>
      </c>
      <c r="I5" s="109">
        <v>2.52</v>
      </c>
      <c r="J5" s="109">
        <v>1.02</v>
      </c>
      <c r="K5" s="109">
        <v>0</v>
      </c>
      <c r="L5" s="109">
        <v>0.37</v>
      </c>
      <c r="M5" s="109">
        <f t="shared" ref="M5:M28" si="0">SUM(B5:L5)</f>
        <v>91.78</v>
      </c>
      <c r="N5" s="80">
        <f>M5*32.925</f>
        <v>3021.8564999999999</v>
      </c>
    </row>
    <row r="6" spans="1:14" ht="26.25" x14ac:dyDescent="0.55000000000000004">
      <c r="A6" s="64" t="s">
        <v>48</v>
      </c>
      <c r="B6" s="134">
        <v>0</v>
      </c>
      <c r="C6" s="121">
        <v>0</v>
      </c>
      <c r="D6" s="134">
        <v>0</v>
      </c>
      <c r="E6" s="79"/>
      <c r="F6" s="121"/>
      <c r="G6" s="134">
        <v>0</v>
      </c>
      <c r="H6" s="134">
        <v>6.72</v>
      </c>
      <c r="I6" s="134">
        <v>1.23</v>
      </c>
      <c r="J6" s="134">
        <v>2.1</v>
      </c>
      <c r="K6" s="134">
        <v>0</v>
      </c>
      <c r="L6" s="219">
        <v>0</v>
      </c>
      <c r="M6" s="134">
        <f t="shared" si="0"/>
        <v>10.049999999999999</v>
      </c>
      <c r="N6" s="80">
        <f t="shared" ref="N6:N28" si="1">M6*32.925</f>
        <v>330.89624999999995</v>
      </c>
    </row>
    <row r="7" spans="1:14" ht="26.25" x14ac:dyDescent="0.55000000000000004">
      <c r="A7" s="64" t="s">
        <v>47</v>
      </c>
      <c r="B7" s="134">
        <v>2.14</v>
      </c>
      <c r="C7" s="121">
        <v>0</v>
      </c>
      <c r="D7" s="134">
        <v>0</v>
      </c>
      <c r="E7" s="79"/>
      <c r="F7" s="121"/>
      <c r="G7" s="134">
        <v>0</v>
      </c>
      <c r="H7" s="134">
        <v>0</v>
      </c>
      <c r="I7" s="134">
        <v>0</v>
      </c>
      <c r="J7" s="134">
        <v>0</v>
      </c>
      <c r="K7" s="134">
        <v>0</v>
      </c>
      <c r="L7" s="219">
        <v>0</v>
      </c>
      <c r="M7" s="134">
        <f t="shared" si="0"/>
        <v>2.14</v>
      </c>
      <c r="N7" s="80">
        <f t="shared" si="1"/>
        <v>70.459499999999991</v>
      </c>
    </row>
    <row r="8" spans="1:14" ht="26.25" x14ac:dyDescent="0.55000000000000004">
      <c r="A8" s="64" t="s">
        <v>46</v>
      </c>
      <c r="B8" s="134">
        <v>74.56</v>
      </c>
      <c r="C8" s="121">
        <v>572.53</v>
      </c>
      <c r="D8" s="134">
        <v>0</v>
      </c>
      <c r="E8" s="79"/>
      <c r="F8" s="121"/>
      <c r="G8" s="134"/>
      <c r="H8" s="134">
        <v>0</v>
      </c>
      <c r="I8" s="134">
        <v>1.1399999999999999</v>
      </c>
      <c r="J8" s="134">
        <v>0.72000000000000008</v>
      </c>
      <c r="K8" s="134">
        <v>0.8</v>
      </c>
      <c r="L8" s="219">
        <v>0.33</v>
      </c>
      <c r="M8" s="134">
        <f t="shared" si="0"/>
        <v>650.07999999999993</v>
      </c>
      <c r="N8" s="80">
        <f t="shared" si="1"/>
        <v>21403.883999999995</v>
      </c>
    </row>
    <row r="9" spans="1:14" ht="26.25" x14ac:dyDescent="0.55000000000000004">
      <c r="A9" s="64" t="s">
        <v>45</v>
      </c>
      <c r="B9" s="134">
        <v>0</v>
      </c>
      <c r="C9" s="121">
        <v>0</v>
      </c>
      <c r="D9" s="134">
        <v>0</v>
      </c>
      <c r="E9" s="79"/>
      <c r="F9" s="202"/>
      <c r="G9" s="134">
        <v>0</v>
      </c>
      <c r="H9" s="134">
        <v>0</v>
      </c>
      <c r="I9" s="134">
        <v>0</v>
      </c>
      <c r="J9" s="134">
        <v>0</v>
      </c>
      <c r="K9" s="134">
        <v>0.7</v>
      </c>
      <c r="L9" s="219">
        <v>0</v>
      </c>
      <c r="M9" s="134">
        <f t="shared" si="0"/>
        <v>0.7</v>
      </c>
      <c r="N9" s="80">
        <f t="shared" si="1"/>
        <v>23.047499999999996</v>
      </c>
    </row>
    <row r="10" spans="1:14" ht="26.25" x14ac:dyDescent="0.55000000000000004">
      <c r="A10" s="64" t="s">
        <v>44</v>
      </c>
      <c r="B10" s="134">
        <v>5.21</v>
      </c>
      <c r="C10" s="121">
        <v>1635.38</v>
      </c>
      <c r="D10" s="134">
        <v>0</v>
      </c>
      <c r="E10" s="79"/>
      <c r="F10" s="203"/>
      <c r="G10" s="134">
        <v>0</v>
      </c>
      <c r="H10" s="134">
        <v>0</v>
      </c>
      <c r="I10" s="134">
        <v>6.18</v>
      </c>
      <c r="J10" s="134">
        <v>0.3</v>
      </c>
      <c r="K10" s="134">
        <v>6.8000000000000007</v>
      </c>
      <c r="L10" s="219">
        <v>0</v>
      </c>
      <c r="M10" s="134">
        <f t="shared" si="0"/>
        <v>1653.8700000000001</v>
      </c>
      <c r="N10" s="80">
        <f t="shared" si="1"/>
        <v>54453.669750000001</v>
      </c>
    </row>
    <row r="11" spans="1:14" ht="26.25" x14ac:dyDescent="0.55000000000000004">
      <c r="A11" s="66" t="s">
        <v>43</v>
      </c>
      <c r="B11" s="134">
        <v>114.97</v>
      </c>
      <c r="C11" s="121">
        <v>2314.94</v>
      </c>
      <c r="D11" s="134">
        <v>0</v>
      </c>
      <c r="E11" s="79"/>
      <c r="F11" s="121"/>
      <c r="G11" s="134">
        <v>0</v>
      </c>
      <c r="H11" s="134">
        <v>0</v>
      </c>
      <c r="I11" s="134">
        <v>0</v>
      </c>
      <c r="J11" s="134">
        <v>0</v>
      </c>
      <c r="K11" s="134">
        <v>0</v>
      </c>
      <c r="L11" s="219">
        <v>0</v>
      </c>
      <c r="M11" s="134">
        <f t="shared" si="0"/>
        <v>2429.91</v>
      </c>
      <c r="N11" s="80">
        <f t="shared" si="1"/>
        <v>80004.786749999985</v>
      </c>
    </row>
    <row r="12" spans="1:14" ht="26.25" x14ac:dyDescent="0.55000000000000004">
      <c r="A12" s="64" t="s">
        <v>42</v>
      </c>
      <c r="B12" s="134">
        <v>3.95</v>
      </c>
      <c r="C12" s="121">
        <v>0</v>
      </c>
      <c r="D12" s="134">
        <v>0</v>
      </c>
      <c r="E12" s="79"/>
      <c r="F12" s="121"/>
      <c r="G12" s="134">
        <v>0</v>
      </c>
      <c r="H12" s="134">
        <v>0</v>
      </c>
      <c r="I12" s="134">
        <v>3.8070000000000004</v>
      </c>
      <c r="J12" s="134">
        <v>1.56</v>
      </c>
      <c r="K12" s="134">
        <v>0</v>
      </c>
      <c r="L12" s="219">
        <v>0.74</v>
      </c>
      <c r="M12" s="134">
        <f t="shared" si="0"/>
        <v>10.057</v>
      </c>
      <c r="N12" s="80">
        <f t="shared" si="1"/>
        <v>331.12672499999996</v>
      </c>
    </row>
    <row r="13" spans="1:14" ht="26.25" x14ac:dyDescent="0.55000000000000004">
      <c r="A13" s="64" t="s">
        <v>41</v>
      </c>
      <c r="B13" s="134">
        <v>67.06</v>
      </c>
      <c r="C13" s="121">
        <v>2184.83</v>
      </c>
      <c r="D13" s="134">
        <v>0</v>
      </c>
      <c r="E13" s="79">
        <v>330</v>
      </c>
      <c r="F13" s="121"/>
      <c r="G13" s="134">
        <v>0</v>
      </c>
      <c r="H13" s="134">
        <v>0</v>
      </c>
      <c r="I13" s="134">
        <v>2.2799999999999998</v>
      </c>
      <c r="J13" s="134">
        <v>0.6</v>
      </c>
      <c r="K13" s="134">
        <v>0</v>
      </c>
      <c r="L13" s="219">
        <v>0</v>
      </c>
      <c r="M13" s="134">
        <f t="shared" si="0"/>
        <v>2584.77</v>
      </c>
      <c r="N13" s="80">
        <f t="shared" si="1"/>
        <v>85103.552249999993</v>
      </c>
    </row>
    <row r="14" spans="1:14" ht="26.25" x14ac:dyDescent="0.55000000000000004">
      <c r="A14" s="64" t="s">
        <v>40</v>
      </c>
      <c r="B14" s="134">
        <v>1.28</v>
      </c>
      <c r="C14" s="121">
        <v>0</v>
      </c>
      <c r="D14" s="134">
        <v>0</v>
      </c>
      <c r="E14" s="79"/>
      <c r="F14" s="121"/>
      <c r="G14" s="134">
        <v>0</v>
      </c>
      <c r="H14" s="134">
        <v>0</v>
      </c>
      <c r="I14" s="134">
        <v>1.62</v>
      </c>
      <c r="J14" s="134">
        <v>0.48</v>
      </c>
      <c r="K14" s="134">
        <v>0</v>
      </c>
      <c r="L14" s="219">
        <v>0</v>
      </c>
      <c r="M14" s="134">
        <f t="shared" si="0"/>
        <v>3.3800000000000003</v>
      </c>
      <c r="N14" s="80">
        <f t="shared" si="1"/>
        <v>111.2865</v>
      </c>
    </row>
    <row r="15" spans="1:14" ht="26.25" x14ac:dyDescent="0.55000000000000004">
      <c r="A15" s="68" t="s">
        <v>39</v>
      </c>
      <c r="B15" s="134">
        <v>179.01</v>
      </c>
      <c r="C15" s="121">
        <v>0</v>
      </c>
      <c r="D15" s="134">
        <v>3904.1000000000004</v>
      </c>
      <c r="E15" s="79">
        <v>10748.699999999999</v>
      </c>
      <c r="F15" s="121"/>
      <c r="G15" s="134">
        <v>343.9</v>
      </c>
      <c r="H15" s="134">
        <v>3.83</v>
      </c>
      <c r="I15" s="134">
        <v>1.8</v>
      </c>
      <c r="J15" s="134">
        <v>0.96</v>
      </c>
      <c r="K15" s="134">
        <v>171.62</v>
      </c>
      <c r="L15" s="219">
        <v>0</v>
      </c>
      <c r="M15" s="134">
        <f t="shared" si="0"/>
        <v>15353.919999999998</v>
      </c>
      <c r="N15" s="80">
        <f t="shared" si="1"/>
        <v>505527.81599999988</v>
      </c>
    </row>
    <row r="16" spans="1:14" ht="26.25" x14ac:dyDescent="0.55000000000000004">
      <c r="A16" s="64" t="s">
        <v>38</v>
      </c>
      <c r="B16" s="134">
        <v>433.88</v>
      </c>
      <c r="C16" s="121">
        <v>0</v>
      </c>
      <c r="D16" s="134">
        <v>0</v>
      </c>
      <c r="E16" s="79">
        <v>535.4</v>
      </c>
      <c r="F16" s="121"/>
      <c r="G16" s="134">
        <v>0</v>
      </c>
      <c r="H16" s="134">
        <v>0</v>
      </c>
      <c r="I16" s="134">
        <v>1.9</v>
      </c>
      <c r="J16" s="134">
        <v>0.6</v>
      </c>
      <c r="K16" s="134">
        <v>84.9</v>
      </c>
      <c r="L16" s="219">
        <v>6.6</v>
      </c>
      <c r="M16" s="134">
        <f t="shared" si="0"/>
        <v>1063.28</v>
      </c>
      <c r="N16" s="80">
        <f t="shared" si="1"/>
        <v>35008.493999999999</v>
      </c>
    </row>
    <row r="17" spans="1:14" ht="26.25" x14ac:dyDescent="0.55000000000000004">
      <c r="A17" s="64" t="s">
        <v>37</v>
      </c>
      <c r="B17" s="134">
        <v>1024.03</v>
      </c>
      <c r="C17" s="121">
        <v>0</v>
      </c>
      <c r="D17" s="134">
        <v>0</v>
      </c>
      <c r="E17" s="79">
        <v>6240</v>
      </c>
      <c r="F17" s="121"/>
      <c r="G17" s="134">
        <v>0</v>
      </c>
      <c r="H17" s="134">
        <v>0</v>
      </c>
      <c r="I17" s="134">
        <v>0.72000000000000008</v>
      </c>
      <c r="J17" s="134">
        <v>1.1399999999999999</v>
      </c>
      <c r="K17" s="134">
        <v>8</v>
      </c>
      <c r="L17" s="219">
        <v>0</v>
      </c>
      <c r="M17" s="134">
        <f t="shared" si="0"/>
        <v>7273.89</v>
      </c>
      <c r="N17" s="80">
        <f t="shared" si="1"/>
        <v>239492.82824999999</v>
      </c>
    </row>
    <row r="18" spans="1:14" ht="26.25" x14ac:dyDescent="0.55000000000000004">
      <c r="A18" s="64" t="s">
        <v>36</v>
      </c>
      <c r="B18" s="134">
        <v>0.89</v>
      </c>
      <c r="C18" s="121">
        <v>0</v>
      </c>
      <c r="D18" s="134">
        <v>0</v>
      </c>
      <c r="E18" s="79"/>
      <c r="F18" s="121"/>
      <c r="G18" s="134">
        <v>0</v>
      </c>
      <c r="H18" s="134">
        <v>3.39</v>
      </c>
      <c r="I18" s="134">
        <v>0.42</v>
      </c>
      <c r="J18" s="134">
        <v>0.3</v>
      </c>
      <c r="K18" s="134">
        <v>0</v>
      </c>
      <c r="L18" s="219">
        <v>0</v>
      </c>
      <c r="M18" s="134">
        <f t="shared" si="0"/>
        <v>5</v>
      </c>
      <c r="N18" s="80">
        <f t="shared" si="1"/>
        <v>164.625</v>
      </c>
    </row>
    <row r="19" spans="1:14" ht="26.25" x14ac:dyDescent="0.55000000000000004">
      <c r="A19" s="66" t="s">
        <v>35</v>
      </c>
      <c r="B19" s="134">
        <v>0</v>
      </c>
      <c r="C19" s="121">
        <v>0</v>
      </c>
      <c r="D19" s="134">
        <v>0</v>
      </c>
      <c r="E19" s="79"/>
      <c r="F19" s="121"/>
      <c r="G19" s="134">
        <v>0</v>
      </c>
      <c r="H19" s="134">
        <v>0</v>
      </c>
      <c r="I19" s="134">
        <v>0</v>
      </c>
      <c r="J19" s="134">
        <v>0</v>
      </c>
      <c r="K19" s="134">
        <v>0</v>
      </c>
      <c r="L19" s="219">
        <v>0</v>
      </c>
      <c r="M19" s="134">
        <f t="shared" si="0"/>
        <v>0</v>
      </c>
      <c r="N19" s="80">
        <f t="shared" si="1"/>
        <v>0</v>
      </c>
    </row>
    <row r="20" spans="1:14" ht="26.25" x14ac:dyDescent="0.55000000000000004">
      <c r="A20" s="66" t="s">
        <v>34</v>
      </c>
      <c r="B20" s="134">
        <v>45.8</v>
      </c>
      <c r="C20" s="121">
        <v>14491.18</v>
      </c>
      <c r="D20" s="134">
        <v>0</v>
      </c>
      <c r="E20" s="79"/>
      <c r="F20" s="121"/>
      <c r="G20" s="134">
        <v>0</v>
      </c>
      <c r="H20" s="134">
        <v>0</v>
      </c>
      <c r="I20" s="134">
        <v>2.8</v>
      </c>
      <c r="J20" s="134">
        <v>2.6399999999999997</v>
      </c>
      <c r="K20" s="134">
        <v>0</v>
      </c>
      <c r="L20" s="219">
        <v>0</v>
      </c>
      <c r="M20" s="134">
        <f t="shared" si="0"/>
        <v>14542.419999999998</v>
      </c>
      <c r="N20" s="80">
        <f t="shared" si="1"/>
        <v>478809.17849999992</v>
      </c>
    </row>
    <row r="21" spans="1:14" ht="26.25" x14ac:dyDescent="0.55000000000000004">
      <c r="A21" s="66" t="s">
        <v>33</v>
      </c>
      <c r="B21" s="134">
        <v>179.14000000000001</v>
      </c>
      <c r="C21" s="121">
        <v>0</v>
      </c>
      <c r="D21" s="134">
        <v>0</v>
      </c>
      <c r="E21" s="79">
        <v>2178.5700000000002</v>
      </c>
      <c r="F21" s="121"/>
      <c r="G21" s="134">
        <v>0</v>
      </c>
      <c r="H21" s="134">
        <v>0</v>
      </c>
      <c r="I21" s="134">
        <v>0.42</v>
      </c>
      <c r="J21" s="134">
        <v>0</v>
      </c>
      <c r="K21" s="134">
        <v>49.699999999999996</v>
      </c>
      <c r="L21" s="219">
        <v>0</v>
      </c>
      <c r="M21" s="134">
        <f t="shared" si="0"/>
        <v>2407.83</v>
      </c>
      <c r="N21" s="80">
        <f t="shared" si="1"/>
        <v>79277.802749999988</v>
      </c>
    </row>
    <row r="22" spans="1:14" ht="26.25" x14ac:dyDescent="0.55000000000000004">
      <c r="A22" s="66" t="s">
        <v>32</v>
      </c>
      <c r="B22" s="134">
        <v>33.14</v>
      </c>
      <c r="C22" s="121">
        <v>0</v>
      </c>
      <c r="D22" s="134">
        <v>0</v>
      </c>
      <c r="E22" s="79"/>
      <c r="F22" s="121"/>
      <c r="G22" s="134">
        <v>0</v>
      </c>
      <c r="H22" s="134">
        <v>0</v>
      </c>
      <c r="I22" s="134">
        <v>0</v>
      </c>
      <c r="J22" s="134">
        <v>0</v>
      </c>
      <c r="K22" s="134">
        <v>0</v>
      </c>
      <c r="L22" s="219">
        <v>0</v>
      </c>
      <c r="M22" s="134">
        <f t="shared" si="0"/>
        <v>33.14</v>
      </c>
      <c r="N22" s="80">
        <f t="shared" si="1"/>
        <v>1091.1344999999999</v>
      </c>
    </row>
    <row r="23" spans="1:14" ht="26.25" x14ac:dyDescent="0.55000000000000004">
      <c r="A23" s="67" t="s">
        <v>31</v>
      </c>
      <c r="B23" s="134">
        <v>9.4599999999999991</v>
      </c>
      <c r="C23" s="121">
        <v>1325.51</v>
      </c>
      <c r="D23" s="134">
        <v>0</v>
      </c>
      <c r="E23" s="79"/>
      <c r="F23" s="121"/>
      <c r="G23" s="134">
        <v>0</v>
      </c>
      <c r="H23" s="134">
        <v>0</v>
      </c>
      <c r="I23" s="134">
        <v>1.1399999999999999</v>
      </c>
      <c r="J23" s="134">
        <v>2.3400000000000003</v>
      </c>
      <c r="K23" s="134">
        <v>0</v>
      </c>
      <c r="L23" s="219">
        <v>0</v>
      </c>
      <c r="M23" s="134">
        <f t="shared" si="0"/>
        <v>1338.45</v>
      </c>
      <c r="N23" s="80">
        <f t="shared" si="1"/>
        <v>44068.466249999998</v>
      </c>
    </row>
    <row r="24" spans="1:14" ht="26.25" x14ac:dyDescent="0.55000000000000004">
      <c r="A24" s="66" t="s">
        <v>30</v>
      </c>
      <c r="B24" s="134">
        <v>0.7</v>
      </c>
      <c r="C24" s="121">
        <v>6223.8499999999995</v>
      </c>
      <c r="D24" s="134">
        <v>0</v>
      </c>
      <c r="E24" s="79"/>
      <c r="F24" s="121"/>
      <c r="G24" s="134">
        <v>0</v>
      </c>
      <c r="H24" s="134">
        <v>0</v>
      </c>
      <c r="I24" s="134">
        <v>1.23</v>
      </c>
      <c r="J24" s="134">
        <v>0</v>
      </c>
      <c r="K24" s="134">
        <v>0</v>
      </c>
      <c r="L24" s="219">
        <v>0.3</v>
      </c>
      <c r="M24" s="134">
        <f t="shared" si="0"/>
        <v>6226.079999999999</v>
      </c>
      <c r="N24" s="80">
        <f t="shared" si="1"/>
        <v>204993.68399999995</v>
      </c>
    </row>
    <row r="25" spans="1:14" ht="26.25" x14ac:dyDescent="0.55000000000000004">
      <c r="A25" s="66" t="s">
        <v>29</v>
      </c>
      <c r="B25" s="134">
        <v>0</v>
      </c>
      <c r="C25" s="121">
        <v>0</v>
      </c>
      <c r="D25" s="134">
        <v>0</v>
      </c>
      <c r="E25" s="79"/>
      <c r="F25" s="121"/>
      <c r="G25" s="134">
        <v>0</v>
      </c>
      <c r="H25" s="134">
        <v>0</v>
      </c>
      <c r="I25" s="134">
        <v>0.4</v>
      </c>
      <c r="J25" s="134">
        <v>0</v>
      </c>
      <c r="K25" s="134">
        <v>0</v>
      </c>
      <c r="L25" s="219">
        <v>0</v>
      </c>
      <c r="M25" s="134">
        <f t="shared" si="0"/>
        <v>0.4</v>
      </c>
      <c r="N25" s="80">
        <f t="shared" si="1"/>
        <v>13.17</v>
      </c>
    </row>
    <row r="26" spans="1:14" ht="26.25" x14ac:dyDescent="0.55000000000000004">
      <c r="A26" s="64" t="s">
        <v>28</v>
      </c>
      <c r="B26" s="134">
        <v>107.62</v>
      </c>
      <c r="C26" s="121">
        <v>0</v>
      </c>
      <c r="D26" s="134">
        <v>0</v>
      </c>
      <c r="E26" s="79">
        <v>4250</v>
      </c>
      <c r="F26" s="121"/>
      <c r="G26" s="134">
        <v>0</v>
      </c>
      <c r="H26" s="134">
        <v>0</v>
      </c>
      <c r="I26" s="134">
        <v>0</v>
      </c>
      <c r="J26" s="134">
        <v>0</v>
      </c>
      <c r="K26" s="134">
        <v>92.43</v>
      </c>
      <c r="L26" s="219">
        <v>0</v>
      </c>
      <c r="M26" s="134">
        <f t="shared" si="0"/>
        <v>4450.05</v>
      </c>
      <c r="N26" s="80">
        <f t="shared" si="1"/>
        <v>146517.89624999999</v>
      </c>
    </row>
    <row r="27" spans="1:14" ht="26.25" x14ac:dyDescent="0.55000000000000004">
      <c r="A27" s="64" t="s">
        <v>27</v>
      </c>
      <c r="B27" s="170">
        <v>0</v>
      </c>
      <c r="C27" s="222">
        <v>0</v>
      </c>
      <c r="D27" s="170">
        <v>0</v>
      </c>
      <c r="E27" s="79"/>
      <c r="F27" s="204"/>
      <c r="G27" s="204">
        <v>285.02300000000002</v>
      </c>
      <c r="H27" s="170">
        <v>0</v>
      </c>
      <c r="I27" s="170">
        <v>0</v>
      </c>
      <c r="J27" s="205">
        <v>0</v>
      </c>
      <c r="K27" s="170">
        <v>0</v>
      </c>
      <c r="L27" s="220">
        <v>0</v>
      </c>
      <c r="M27" s="134">
        <f t="shared" si="0"/>
        <v>285.02300000000002</v>
      </c>
      <c r="N27" s="80">
        <f t="shared" si="1"/>
        <v>9384.3822749999999</v>
      </c>
    </row>
    <row r="28" spans="1:14" ht="26.25" x14ac:dyDescent="0.55000000000000004">
      <c r="A28" s="59" t="s">
        <v>57</v>
      </c>
      <c r="B28" s="178"/>
      <c r="C28" s="223"/>
      <c r="D28" s="178"/>
      <c r="E28" s="78"/>
      <c r="F28" s="206">
        <v>11521.512999999999</v>
      </c>
      <c r="G28" s="206">
        <v>0</v>
      </c>
      <c r="H28" s="178"/>
      <c r="I28" s="178"/>
      <c r="J28" s="207"/>
      <c r="K28" s="178"/>
      <c r="L28" s="178"/>
      <c r="M28" s="185">
        <f t="shared" si="0"/>
        <v>11521.512999999999</v>
      </c>
      <c r="N28" s="265">
        <f t="shared" si="1"/>
        <v>379345.81552499993</v>
      </c>
    </row>
    <row r="29" spans="1:14" ht="26.25" x14ac:dyDescent="0.55000000000000004">
      <c r="A29" s="77" t="s">
        <v>8</v>
      </c>
      <c r="B29" s="190">
        <f>SUM(B5:B27)</f>
        <v>2284.0699999999997</v>
      </c>
      <c r="C29" s="191">
        <f>SUM(C5:C27)</f>
        <v>28748.219999999998</v>
      </c>
      <c r="D29" s="190">
        <f>SUM(D5:D27)</f>
        <v>3904.1000000000004</v>
      </c>
      <c r="E29" s="190">
        <f>SUM(E5:E27)</f>
        <v>24282.67</v>
      </c>
      <c r="F29" s="190">
        <f t="shared" ref="F29:N29" si="2">SUM(F5:F28)</f>
        <v>11521.512999999999</v>
      </c>
      <c r="G29" s="190">
        <f t="shared" si="2"/>
        <v>628.923</v>
      </c>
      <c r="H29" s="190">
        <f t="shared" si="2"/>
        <v>100.58</v>
      </c>
      <c r="I29" s="190">
        <f t="shared" si="2"/>
        <v>29.607000000000003</v>
      </c>
      <c r="J29" s="190">
        <f t="shared" si="2"/>
        <v>14.760000000000002</v>
      </c>
      <c r="K29" s="190">
        <f t="shared" si="2"/>
        <v>414.95000000000005</v>
      </c>
      <c r="L29" s="190">
        <f t="shared" si="2"/>
        <v>8.34</v>
      </c>
      <c r="M29" s="190">
        <f t="shared" si="2"/>
        <v>71937.733000000007</v>
      </c>
      <c r="N29" s="190">
        <f t="shared" si="2"/>
        <v>2368549.8590249992</v>
      </c>
    </row>
    <row r="30" spans="1:14" ht="27" thickBot="1" x14ac:dyDescent="0.6">
      <c r="A30" s="30" t="s">
        <v>81</v>
      </c>
      <c r="B30" s="144">
        <f t="shared" ref="B30" si="3">B29*32.925</f>
        <v>75203.004749999978</v>
      </c>
      <c r="C30" s="145">
        <f>C29*32.925</f>
        <v>946535.14349999989</v>
      </c>
      <c r="D30" s="144">
        <f t="shared" ref="D30:M30" si="4">D29*32.925</f>
        <v>128542.49250000001</v>
      </c>
      <c r="E30" s="144">
        <f t="shared" si="4"/>
        <v>799506.90974999988</v>
      </c>
      <c r="F30" s="144">
        <f t="shared" si="4"/>
        <v>379345.81552499993</v>
      </c>
      <c r="G30" s="144">
        <f t="shared" si="4"/>
        <v>20707.289774999997</v>
      </c>
      <c r="H30" s="144">
        <f t="shared" si="4"/>
        <v>3311.5964999999997</v>
      </c>
      <c r="I30" s="144">
        <f t="shared" si="4"/>
        <v>974.810475</v>
      </c>
      <c r="J30" s="144">
        <f t="shared" si="4"/>
        <v>485.97300000000001</v>
      </c>
      <c r="K30" s="144">
        <f t="shared" si="4"/>
        <v>13662.22875</v>
      </c>
      <c r="L30" s="144">
        <f t="shared" si="4"/>
        <v>274.59449999999998</v>
      </c>
      <c r="M30" s="144">
        <f t="shared" si="4"/>
        <v>2368549.8590250001</v>
      </c>
      <c r="N30" s="144"/>
    </row>
    <row r="31" spans="1:14" ht="27.75" thickTop="1" thickBot="1" x14ac:dyDescent="0.6">
      <c r="A31" s="54" t="s">
        <v>21</v>
      </c>
      <c r="B31" s="144">
        <f t="shared" ref="B31:G31" si="5">B29*100/$M$29</f>
        <v>3.1750653026555611</v>
      </c>
      <c r="C31" s="145">
        <f t="shared" si="5"/>
        <v>39.962643804747074</v>
      </c>
      <c r="D31" s="144">
        <f t="shared" si="5"/>
        <v>5.4270545333976541</v>
      </c>
      <c r="E31" s="144">
        <f t="shared" si="5"/>
        <v>33.755122641965933</v>
      </c>
      <c r="F31" s="145">
        <f t="shared" si="5"/>
        <v>16.015952295855634</v>
      </c>
      <c r="G31" s="144">
        <f t="shared" si="5"/>
        <v>0.87426024392511781</v>
      </c>
      <c r="H31" s="144"/>
      <c r="I31" s="144">
        <f>I29*100/$M$29</f>
        <v>4.1156426210984434E-2</v>
      </c>
      <c r="J31" s="144">
        <f>J29*100/$M$29</f>
        <v>2.0517744144091948E-2</v>
      </c>
      <c r="K31" s="144">
        <f>K29*100/$M$29</f>
        <v>0.57681828811591829</v>
      </c>
      <c r="L31" s="144"/>
      <c r="M31" s="144">
        <f>M29*100/$M$29</f>
        <v>100</v>
      </c>
      <c r="N31" s="144"/>
    </row>
    <row r="32" spans="1:14" ht="27" thickTop="1" x14ac:dyDescent="0.55000000000000004">
      <c r="A32" s="76" t="s">
        <v>56</v>
      </c>
      <c r="B32" s="33"/>
      <c r="C32" s="88"/>
      <c r="D32" s="33"/>
      <c r="E32" s="33"/>
      <c r="F32" s="33"/>
      <c r="G32" s="33"/>
      <c r="H32" s="33"/>
      <c r="I32" s="33"/>
      <c r="J32" s="152" t="s">
        <v>55</v>
      </c>
      <c r="K32" s="152"/>
      <c r="L32" s="152"/>
      <c r="M32" s="75"/>
    </row>
    <row r="33" spans="1:14" ht="26.25" x14ac:dyDescent="0.55000000000000004">
      <c r="A33" s="110" t="s">
        <v>54</v>
      </c>
      <c r="B33" s="33"/>
      <c r="D33" s="33"/>
      <c r="E33" s="152"/>
      <c r="G33" s="75"/>
      <c r="H33" s="75"/>
      <c r="I33" s="75"/>
      <c r="J33" s="6"/>
      <c r="K33" s="278">
        <v>46273</v>
      </c>
      <c r="L33" s="278"/>
      <c r="M33" s="218"/>
    </row>
    <row r="34" spans="1:14" ht="29.25" x14ac:dyDescent="0.6">
      <c r="A34" s="72"/>
      <c r="B34" s="33"/>
      <c r="C34" s="88"/>
      <c r="F34" s="208"/>
      <c r="K34" s="6"/>
      <c r="L34" s="6"/>
      <c r="M34" s="44"/>
    </row>
    <row r="35" spans="1:14" ht="29.25" x14ac:dyDescent="0.6">
      <c r="A35" s="157"/>
      <c r="B35" s="74"/>
      <c r="C35" s="88"/>
      <c r="D35" s="33"/>
      <c r="E35" s="33"/>
      <c r="F35" s="73"/>
      <c r="G35" s="72"/>
      <c r="H35" s="72"/>
      <c r="I35" s="72"/>
      <c r="J35" s="33"/>
      <c r="K35" s="33"/>
      <c r="L35" s="33"/>
      <c r="M35" s="279"/>
      <c r="N35" s="22"/>
    </row>
    <row r="36" spans="1:14" ht="26.25" x14ac:dyDescent="0.55000000000000004">
      <c r="A36" s="33"/>
      <c r="B36" s="33"/>
      <c r="C36" s="88"/>
      <c r="D36" s="33"/>
      <c r="E36" s="33"/>
      <c r="F36" s="33"/>
      <c r="G36" s="33"/>
      <c r="H36" s="33"/>
      <c r="I36" s="33"/>
      <c r="J36" s="33"/>
      <c r="K36" s="33"/>
      <c r="L36" s="33"/>
      <c r="M36" s="33"/>
    </row>
    <row r="37" spans="1:14" ht="26.25" x14ac:dyDescent="0.55000000000000004">
      <c r="A37" s="33"/>
      <c r="B37" s="33"/>
      <c r="C37" s="88"/>
      <c r="D37" s="33"/>
      <c r="E37" s="33"/>
      <c r="F37" s="33"/>
      <c r="G37" s="33"/>
      <c r="H37" s="33"/>
      <c r="I37" s="33"/>
      <c r="J37" s="33"/>
      <c r="K37" s="33"/>
      <c r="L37" s="33"/>
      <c r="M37" s="33"/>
    </row>
    <row r="38" spans="1:14" ht="26.25" x14ac:dyDescent="0.55000000000000004">
      <c r="A38" s="33"/>
      <c r="B38" s="33"/>
      <c r="C38" s="88"/>
      <c r="D38" s="33"/>
      <c r="E38" s="33"/>
      <c r="F38" s="33"/>
      <c r="G38" s="33"/>
      <c r="H38" s="33"/>
      <c r="I38" s="33"/>
      <c r="J38" s="71"/>
      <c r="K38" s="33"/>
      <c r="L38" s="33"/>
      <c r="M38" s="33"/>
    </row>
    <row r="39" spans="1:14" ht="26.25" x14ac:dyDescent="0.55000000000000004">
      <c r="A39" s="33"/>
      <c r="B39" s="33"/>
      <c r="C39" s="88"/>
      <c r="D39" s="33"/>
      <c r="E39" s="33"/>
      <c r="F39" s="33"/>
      <c r="G39" s="33"/>
      <c r="H39" s="33"/>
      <c r="I39" s="33"/>
      <c r="J39" s="33"/>
      <c r="K39" s="33"/>
      <c r="L39" s="33"/>
      <c r="M39" s="33"/>
    </row>
    <row r="40" spans="1:14" ht="26.25" x14ac:dyDescent="0.55000000000000004">
      <c r="A40" s="33"/>
      <c r="B40" s="33"/>
      <c r="C40" s="88"/>
      <c r="D40" s="33"/>
      <c r="E40" s="33"/>
      <c r="F40" s="33"/>
      <c r="G40" s="33"/>
      <c r="H40" s="33"/>
      <c r="I40" s="33"/>
      <c r="J40" s="33"/>
      <c r="K40" s="33"/>
      <c r="L40" s="33"/>
      <c r="M40" s="33"/>
    </row>
    <row r="41" spans="1:14" ht="26.25" x14ac:dyDescent="0.55000000000000004">
      <c r="A41" s="33"/>
      <c r="B41" s="33"/>
      <c r="C41" s="88"/>
      <c r="D41" s="33"/>
      <c r="E41" s="33"/>
      <c r="F41" s="33"/>
      <c r="G41" s="33"/>
      <c r="H41" s="33"/>
      <c r="I41" s="33"/>
      <c r="J41" s="33"/>
      <c r="K41" s="33"/>
      <c r="L41" s="33"/>
      <c r="M41" s="33"/>
    </row>
    <row r="42" spans="1:14" ht="26.25" x14ac:dyDescent="0.55000000000000004">
      <c r="A42" s="33"/>
      <c r="B42" s="33"/>
      <c r="C42" s="88"/>
      <c r="D42" s="33"/>
      <c r="E42" s="33"/>
      <c r="F42" s="33"/>
      <c r="G42" s="33"/>
      <c r="H42" s="33"/>
      <c r="I42" s="33"/>
      <c r="J42" s="33"/>
      <c r="K42" s="33">
        <v>0</v>
      </c>
      <c r="L42" s="33"/>
      <c r="M42" s="33"/>
    </row>
    <row r="43" spans="1:14" ht="26.25" x14ac:dyDescent="0.55000000000000004">
      <c r="A43" s="33"/>
      <c r="B43" s="33"/>
      <c r="C43" s="88"/>
      <c r="D43" s="33"/>
      <c r="E43" s="33"/>
      <c r="F43" s="33"/>
      <c r="G43" s="33"/>
      <c r="H43" s="33"/>
      <c r="I43" s="33"/>
      <c r="J43" s="33"/>
      <c r="K43" s="33"/>
      <c r="L43" s="33"/>
      <c r="M43" s="33"/>
    </row>
    <row r="44" spans="1:14" ht="26.25" x14ac:dyDescent="0.55000000000000004">
      <c r="A44" s="33"/>
      <c r="B44" s="33"/>
      <c r="C44" s="88"/>
      <c r="D44" s="33"/>
      <c r="E44" s="33"/>
      <c r="F44" s="33"/>
      <c r="G44" s="33"/>
      <c r="H44" s="33"/>
      <c r="I44" s="33"/>
      <c r="J44" s="33"/>
      <c r="K44" s="33"/>
      <c r="L44" s="33"/>
      <c r="M44" s="33"/>
    </row>
    <row r="45" spans="1:14" ht="26.25" x14ac:dyDescent="0.55000000000000004">
      <c r="A45" s="33"/>
      <c r="B45" s="33"/>
      <c r="C45" s="88"/>
      <c r="D45" s="33"/>
      <c r="E45" s="33"/>
      <c r="F45" s="33"/>
      <c r="G45" s="33"/>
      <c r="H45" s="33"/>
      <c r="I45" s="33"/>
      <c r="J45" s="33"/>
      <c r="K45" s="33"/>
      <c r="L45" s="33"/>
      <c r="M45" s="33"/>
    </row>
    <row r="46" spans="1:14" ht="26.25" x14ac:dyDescent="0.55000000000000004">
      <c r="A46" s="33"/>
      <c r="B46" s="33"/>
      <c r="C46" s="88"/>
      <c r="D46" s="33"/>
      <c r="E46" s="33"/>
      <c r="F46" s="33"/>
      <c r="G46" s="33"/>
      <c r="H46" s="33"/>
      <c r="I46" s="33"/>
      <c r="J46" s="33"/>
      <c r="K46" s="33"/>
      <c r="L46" s="33"/>
      <c r="M46" s="33"/>
    </row>
    <row r="47" spans="1:14" ht="26.25" x14ac:dyDescent="0.55000000000000004">
      <c r="A47" s="33"/>
      <c r="B47" s="33"/>
      <c r="C47" s="88"/>
      <c r="D47" s="33"/>
      <c r="E47" s="33"/>
      <c r="F47" s="33"/>
      <c r="G47" s="33"/>
      <c r="H47" s="33"/>
      <c r="I47" s="33"/>
      <c r="J47" s="33"/>
      <c r="K47" s="33"/>
      <c r="L47" s="33"/>
      <c r="M47" s="33"/>
    </row>
    <row r="48" spans="1:14" ht="26.25" x14ac:dyDescent="0.55000000000000004">
      <c r="A48" s="33"/>
      <c r="B48" s="33"/>
      <c r="C48" s="88"/>
      <c r="D48" s="33"/>
      <c r="E48" s="33"/>
      <c r="F48" s="33"/>
      <c r="G48" s="33"/>
      <c r="H48" s="33"/>
      <c r="I48" s="33"/>
      <c r="J48" s="33"/>
      <c r="K48" s="33"/>
      <c r="L48" s="33"/>
      <c r="M48" s="33"/>
    </row>
    <row r="49" spans="1:13" ht="26.25" x14ac:dyDescent="0.55000000000000004">
      <c r="A49" s="33"/>
      <c r="B49" s="33"/>
      <c r="C49" s="88"/>
      <c r="D49" s="33"/>
      <c r="E49" s="33"/>
      <c r="F49" s="33"/>
      <c r="G49" s="33"/>
      <c r="H49" s="33"/>
      <c r="I49" s="33"/>
      <c r="J49" s="33"/>
      <c r="K49" s="33"/>
      <c r="L49" s="33"/>
      <c r="M49" s="33"/>
    </row>
    <row r="50" spans="1:13" ht="26.25" x14ac:dyDescent="0.55000000000000004">
      <c r="A50" s="33"/>
      <c r="B50" s="33"/>
      <c r="C50" s="88"/>
      <c r="D50" s="33"/>
      <c r="E50" s="33"/>
      <c r="F50" s="33"/>
      <c r="G50" s="33"/>
      <c r="H50" s="33"/>
      <c r="I50" s="33"/>
      <c r="J50" s="33"/>
      <c r="K50" s="33"/>
      <c r="L50" s="33"/>
      <c r="M50" s="33"/>
    </row>
    <row r="51" spans="1:13" ht="26.25" x14ac:dyDescent="0.55000000000000004">
      <c r="A51" s="33"/>
      <c r="B51" s="33"/>
      <c r="C51" s="88"/>
      <c r="D51" s="33"/>
      <c r="E51" s="33"/>
      <c r="F51" s="33"/>
      <c r="G51" s="33"/>
      <c r="H51" s="33"/>
      <c r="I51" s="33"/>
      <c r="J51" s="33"/>
      <c r="K51" s="33"/>
      <c r="L51" s="33"/>
      <c r="M51" s="33"/>
    </row>
    <row r="52" spans="1:13" ht="26.25" x14ac:dyDescent="0.55000000000000004">
      <c r="A52" s="33"/>
      <c r="B52" s="33"/>
      <c r="C52" s="88"/>
      <c r="D52" s="33"/>
      <c r="E52" s="33"/>
      <c r="F52" s="33"/>
      <c r="G52" s="33"/>
      <c r="H52" s="33"/>
      <c r="I52" s="33"/>
      <c r="J52" s="33"/>
      <c r="K52" s="33"/>
      <c r="L52" s="33"/>
      <c r="M52" s="33"/>
    </row>
    <row r="53" spans="1:13" ht="26.25" x14ac:dyDescent="0.55000000000000004">
      <c r="A53" s="33"/>
      <c r="B53" s="33"/>
      <c r="C53" s="88"/>
      <c r="D53" s="33"/>
      <c r="E53" s="33"/>
      <c r="F53" s="33"/>
      <c r="G53" s="33"/>
      <c r="H53" s="33"/>
      <c r="I53" s="33"/>
      <c r="J53" s="33"/>
      <c r="K53" s="33"/>
      <c r="L53" s="33"/>
      <c r="M53" s="33"/>
    </row>
    <row r="54" spans="1:13" ht="26.25" x14ac:dyDescent="0.55000000000000004">
      <c r="A54" s="33"/>
      <c r="B54" s="33"/>
      <c r="C54" s="88"/>
      <c r="D54" s="33"/>
      <c r="E54" s="33"/>
      <c r="F54" s="33"/>
      <c r="G54" s="33"/>
      <c r="H54" s="33"/>
      <c r="I54" s="33"/>
      <c r="J54" s="33"/>
      <c r="K54" s="33"/>
      <c r="L54" s="33"/>
      <c r="M54" s="33"/>
    </row>
    <row r="55" spans="1:13" ht="26.25" x14ac:dyDescent="0.55000000000000004">
      <c r="A55" s="33"/>
      <c r="B55" s="33"/>
      <c r="C55" s="88"/>
      <c r="D55" s="33"/>
      <c r="E55" s="33"/>
      <c r="F55" s="33"/>
      <c r="G55" s="33"/>
      <c r="H55" s="33"/>
      <c r="I55" s="33"/>
      <c r="J55" s="33"/>
      <c r="K55" s="33"/>
      <c r="L55" s="33"/>
      <c r="M55" s="33"/>
    </row>
    <row r="56" spans="1:13" ht="26.25" x14ac:dyDescent="0.55000000000000004">
      <c r="A56" s="33"/>
      <c r="B56" s="33"/>
      <c r="C56" s="88"/>
      <c r="D56" s="33"/>
      <c r="E56" s="33"/>
      <c r="F56" s="33"/>
      <c r="G56" s="33"/>
      <c r="H56" s="33"/>
      <c r="I56" s="33"/>
      <c r="J56" s="33"/>
      <c r="K56" s="33"/>
      <c r="L56" s="33"/>
      <c r="M56" s="33"/>
    </row>
    <row r="57" spans="1:13" ht="26.25" x14ac:dyDescent="0.55000000000000004">
      <c r="A57" s="33"/>
      <c r="B57" s="33"/>
      <c r="C57" s="88"/>
      <c r="D57" s="33"/>
      <c r="E57" s="33"/>
      <c r="F57" s="33"/>
      <c r="G57" s="33"/>
      <c r="H57" s="33"/>
      <c r="I57" s="33"/>
      <c r="J57" s="33"/>
      <c r="K57" s="33"/>
      <c r="L57" s="33"/>
      <c r="M57" s="33"/>
    </row>
    <row r="58" spans="1:13" ht="26.25" x14ac:dyDescent="0.55000000000000004">
      <c r="A58" s="33"/>
      <c r="B58" s="33"/>
      <c r="C58" s="88"/>
      <c r="D58" s="33"/>
      <c r="E58" s="33"/>
      <c r="F58" s="33"/>
      <c r="G58" s="33"/>
      <c r="H58" s="33"/>
      <c r="I58" s="33"/>
      <c r="J58" s="33"/>
      <c r="K58" s="33"/>
      <c r="L58" s="33"/>
      <c r="M58" s="33"/>
    </row>
    <row r="59" spans="1:13" ht="26.25" x14ac:dyDescent="0.55000000000000004">
      <c r="A59" s="33"/>
      <c r="B59" s="33"/>
      <c r="C59" s="88"/>
      <c r="D59" s="33"/>
      <c r="E59" s="33"/>
      <c r="F59" s="33"/>
      <c r="G59" s="33"/>
      <c r="H59" s="33"/>
      <c r="I59" s="33"/>
      <c r="J59" s="33"/>
      <c r="K59" s="33"/>
      <c r="L59" s="33"/>
      <c r="M59" s="33"/>
    </row>
    <row r="60" spans="1:13" ht="26.25" x14ac:dyDescent="0.55000000000000004">
      <c r="A60" s="33"/>
      <c r="B60" s="33"/>
      <c r="C60" s="88"/>
      <c r="D60" s="33"/>
      <c r="E60" s="33"/>
      <c r="F60" s="33"/>
      <c r="G60" s="33"/>
      <c r="H60" s="33"/>
      <c r="I60" s="33"/>
      <c r="J60" s="33"/>
      <c r="K60" s="33"/>
      <c r="L60" s="33"/>
      <c r="M60" s="33"/>
    </row>
    <row r="61" spans="1:13" ht="26.25" x14ac:dyDescent="0.55000000000000004">
      <c r="A61" s="33"/>
      <c r="B61" s="33"/>
      <c r="C61" s="88"/>
      <c r="D61" s="33"/>
      <c r="E61" s="33"/>
      <c r="F61" s="33"/>
      <c r="G61" s="33"/>
      <c r="H61" s="33"/>
      <c r="I61" s="33"/>
      <c r="J61" s="33"/>
      <c r="K61" s="33"/>
      <c r="L61" s="33"/>
      <c r="M61" s="33"/>
    </row>
    <row r="62" spans="1:13" ht="26.25" x14ac:dyDescent="0.55000000000000004">
      <c r="A62" s="33"/>
      <c r="B62" s="33"/>
      <c r="C62" s="88"/>
      <c r="D62" s="33"/>
      <c r="E62" s="33"/>
      <c r="F62" s="33"/>
      <c r="G62" s="33"/>
      <c r="H62" s="33"/>
      <c r="I62" s="33"/>
      <c r="J62" s="71"/>
      <c r="K62" s="33"/>
      <c r="L62" s="33"/>
      <c r="M62" s="33"/>
    </row>
    <row r="63" spans="1:13" ht="26.25" x14ac:dyDescent="0.55000000000000004">
      <c r="A63" s="33"/>
      <c r="B63" s="33"/>
      <c r="C63" s="88"/>
      <c r="D63" s="33"/>
      <c r="E63" s="33"/>
      <c r="F63" s="33"/>
      <c r="G63" s="33"/>
      <c r="H63" s="33"/>
      <c r="I63" s="33"/>
      <c r="J63" s="33"/>
      <c r="K63" s="33"/>
      <c r="L63" s="33"/>
      <c r="M63" s="33"/>
    </row>
    <row r="64" spans="1:13" ht="26.25" x14ac:dyDescent="0.55000000000000004">
      <c r="A64" s="33"/>
      <c r="B64" s="33"/>
      <c r="C64" s="88"/>
      <c r="D64" s="33"/>
      <c r="E64" s="33"/>
      <c r="F64" s="33"/>
      <c r="G64" s="33"/>
      <c r="H64" s="33"/>
      <c r="I64" s="33"/>
      <c r="J64" s="33"/>
      <c r="K64" s="33"/>
      <c r="L64" s="33"/>
      <c r="M64" s="33"/>
    </row>
    <row r="65" spans="1:13" ht="26.25" x14ac:dyDescent="0.55000000000000004">
      <c r="A65" s="33"/>
      <c r="B65" s="33"/>
      <c r="C65" s="88"/>
      <c r="D65" s="33"/>
      <c r="E65" s="33"/>
      <c r="F65" s="33"/>
      <c r="G65" s="33"/>
      <c r="H65" s="33"/>
      <c r="I65" s="33"/>
      <c r="J65" s="33"/>
      <c r="K65" s="33"/>
      <c r="L65" s="33"/>
      <c r="M65" s="33"/>
    </row>
    <row r="66" spans="1:13" ht="26.25" x14ac:dyDescent="0.55000000000000004">
      <c r="A66" s="33"/>
      <c r="B66" s="33"/>
      <c r="C66" s="88"/>
      <c r="D66" s="33"/>
      <c r="E66" s="33"/>
      <c r="F66" s="33"/>
      <c r="G66" s="33"/>
      <c r="H66" s="33"/>
      <c r="I66" s="33"/>
      <c r="J66" s="33"/>
      <c r="K66" s="33"/>
      <c r="L66" s="33"/>
      <c r="M66" s="33"/>
    </row>
    <row r="67" spans="1:13" ht="26.25" x14ac:dyDescent="0.55000000000000004">
      <c r="A67" s="33"/>
      <c r="B67" s="33"/>
      <c r="C67" s="88"/>
      <c r="D67" s="33"/>
      <c r="E67" s="33"/>
      <c r="F67" s="33"/>
      <c r="G67" s="33"/>
      <c r="H67" s="33"/>
      <c r="I67" s="33"/>
      <c r="J67" s="33"/>
      <c r="K67" s="33"/>
      <c r="L67" s="33"/>
      <c r="M67" s="33"/>
    </row>
    <row r="68" spans="1:13" ht="26.25" x14ac:dyDescent="0.55000000000000004">
      <c r="A68" s="33"/>
      <c r="B68" s="33"/>
      <c r="C68" s="88"/>
      <c r="D68" s="33"/>
      <c r="E68" s="33"/>
      <c r="F68" s="33"/>
      <c r="G68" s="33"/>
      <c r="H68" s="33"/>
      <c r="I68" s="33"/>
      <c r="J68" s="33"/>
      <c r="K68" s="33"/>
      <c r="L68" s="33"/>
      <c r="M68" s="33"/>
    </row>
    <row r="69" spans="1:13" ht="26.25" x14ac:dyDescent="0.55000000000000004">
      <c r="A69" s="33"/>
      <c r="B69" s="33"/>
      <c r="C69" s="88"/>
      <c r="D69" s="33"/>
      <c r="E69" s="33"/>
      <c r="F69" s="33"/>
      <c r="G69" s="33"/>
      <c r="H69" s="33"/>
      <c r="I69" s="33"/>
      <c r="J69" s="33"/>
      <c r="K69" s="33"/>
      <c r="L69" s="33"/>
      <c r="M69" s="33"/>
    </row>
    <row r="70" spans="1:13" ht="26.25" x14ac:dyDescent="0.55000000000000004">
      <c r="A70" s="33"/>
      <c r="B70" s="33"/>
      <c r="C70" s="88"/>
      <c r="D70" s="33"/>
      <c r="E70" s="33"/>
      <c r="F70" s="33"/>
      <c r="G70" s="33"/>
      <c r="H70" s="33"/>
      <c r="I70" s="33"/>
      <c r="J70" s="33"/>
      <c r="K70" s="33"/>
      <c r="L70" s="33"/>
      <c r="M70" s="33"/>
    </row>
    <row r="71" spans="1:13" ht="26.25" x14ac:dyDescent="0.55000000000000004">
      <c r="A71" s="33"/>
      <c r="B71" s="33"/>
      <c r="C71" s="88"/>
      <c r="D71" s="33"/>
      <c r="E71" s="33"/>
      <c r="F71" s="33"/>
      <c r="G71" s="33"/>
      <c r="H71" s="33"/>
      <c r="I71" s="33"/>
      <c r="J71" s="33"/>
      <c r="K71" s="33"/>
      <c r="L71" s="33"/>
      <c r="M71" s="33"/>
    </row>
    <row r="72" spans="1:13" ht="26.25" x14ac:dyDescent="0.55000000000000004">
      <c r="A72" s="33"/>
      <c r="B72" s="33"/>
      <c r="C72" s="88"/>
      <c r="D72" s="33"/>
      <c r="E72" s="33"/>
      <c r="F72" s="33"/>
      <c r="G72" s="33"/>
      <c r="H72" s="33"/>
      <c r="I72" s="33"/>
      <c r="J72" s="33"/>
      <c r="K72" s="33"/>
      <c r="L72" s="33"/>
      <c r="M72" s="33"/>
    </row>
    <row r="73" spans="1:13" ht="26.25" x14ac:dyDescent="0.55000000000000004">
      <c r="A73" s="33"/>
      <c r="B73" s="33"/>
      <c r="C73" s="88"/>
      <c r="D73" s="33"/>
      <c r="E73" s="33"/>
      <c r="F73" s="33"/>
      <c r="G73" s="33"/>
      <c r="H73" s="33"/>
      <c r="I73" s="33"/>
      <c r="J73" s="33"/>
      <c r="K73" s="33"/>
      <c r="L73" s="33"/>
      <c r="M73" s="33"/>
    </row>
    <row r="74" spans="1:13" ht="26.25" x14ac:dyDescent="0.55000000000000004">
      <c r="A74" s="33"/>
      <c r="B74" s="33"/>
      <c r="C74" s="88"/>
      <c r="D74" s="33"/>
      <c r="E74" s="33"/>
      <c r="F74" s="33"/>
      <c r="G74" s="33"/>
      <c r="H74" s="33"/>
      <c r="I74" s="33"/>
      <c r="J74" s="33"/>
      <c r="K74" s="33"/>
      <c r="L74" s="33"/>
      <c r="M74" s="33"/>
    </row>
    <row r="75" spans="1:13" ht="26.25" x14ac:dyDescent="0.55000000000000004">
      <c r="A75" s="33"/>
      <c r="B75" s="33"/>
      <c r="C75" s="88"/>
      <c r="D75" s="33"/>
      <c r="E75" s="33"/>
      <c r="F75" s="33"/>
      <c r="G75" s="33"/>
      <c r="H75" s="33"/>
      <c r="I75" s="33"/>
      <c r="J75" s="33"/>
      <c r="K75" s="33"/>
      <c r="L75" s="33"/>
      <c r="M75" s="33"/>
    </row>
    <row r="76" spans="1:13" ht="26.25" x14ac:dyDescent="0.55000000000000004">
      <c r="A76" s="33"/>
      <c r="B76" s="33"/>
      <c r="C76" s="88"/>
      <c r="D76" s="33"/>
      <c r="E76" s="33"/>
      <c r="F76" s="33"/>
      <c r="G76" s="33"/>
      <c r="H76" s="33"/>
      <c r="I76" s="33"/>
      <c r="J76" s="33"/>
      <c r="K76" s="33"/>
      <c r="L76" s="33"/>
      <c r="M76" s="33"/>
    </row>
    <row r="77" spans="1:13" ht="26.25" x14ac:dyDescent="0.55000000000000004">
      <c r="A77" s="33"/>
      <c r="B77" s="33"/>
      <c r="C77" s="88"/>
      <c r="D77" s="33"/>
      <c r="E77" s="33"/>
      <c r="F77" s="33"/>
      <c r="G77" s="33"/>
      <c r="H77" s="33"/>
      <c r="I77" s="33"/>
      <c r="J77" s="33"/>
      <c r="K77" s="33"/>
      <c r="L77" s="33"/>
      <c r="M77" s="33"/>
    </row>
    <row r="78" spans="1:13" ht="26.25" x14ac:dyDescent="0.55000000000000004">
      <c r="A78" s="33"/>
      <c r="B78" s="33"/>
      <c r="C78" s="88"/>
      <c r="D78" s="33"/>
      <c r="E78" s="33"/>
      <c r="F78" s="33"/>
      <c r="G78" s="33"/>
      <c r="H78" s="33"/>
      <c r="I78" s="33"/>
      <c r="J78" s="33"/>
      <c r="K78" s="33"/>
      <c r="L78" s="33"/>
      <c r="M78" s="33"/>
    </row>
    <row r="79" spans="1:13" ht="26.25" x14ac:dyDescent="0.55000000000000004">
      <c r="A79" s="33"/>
      <c r="B79" s="33"/>
      <c r="C79" s="88"/>
      <c r="D79" s="33"/>
      <c r="E79" s="33"/>
      <c r="F79" s="33"/>
      <c r="G79" s="33"/>
      <c r="H79" s="33"/>
      <c r="I79" s="33"/>
      <c r="J79" s="33"/>
      <c r="K79" s="33"/>
      <c r="L79" s="33"/>
      <c r="M79" s="33"/>
    </row>
    <row r="80" spans="1:13" ht="26.25" x14ac:dyDescent="0.55000000000000004">
      <c r="A80" s="33"/>
      <c r="B80" s="33"/>
      <c r="C80" s="88"/>
      <c r="D80" s="33"/>
      <c r="E80" s="33"/>
      <c r="F80" s="33"/>
      <c r="G80" s="33"/>
      <c r="H80" s="33"/>
      <c r="I80" s="33"/>
      <c r="J80" s="33"/>
      <c r="K80" s="33"/>
      <c r="L80" s="33"/>
      <c r="M80" s="33"/>
    </row>
    <row r="81" spans="1:13" ht="26.25" x14ac:dyDescent="0.55000000000000004">
      <c r="A81" s="33"/>
      <c r="B81" s="33"/>
      <c r="C81" s="88"/>
      <c r="D81" s="33"/>
      <c r="E81" s="33"/>
      <c r="F81" s="33"/>
      <c r="G81" s="33"/>
      <c r="H81" s="33"/>
      <c r="I81" s="33"/>
      <c r="J81" s="33"/>
      <c r="K81" s="33"/>
      <c r="L81" s="33"/>
      <c r="M81" s="33"/>
    </row>
    <row r="82" spans="1:13" ht="26.25" x14ac:dyDescent="0.55000000000000004">
      <c r="A82" s="33"/>
      <c r="B82" s="33"/>
      <c r="C82" s="88"/>
      <c r="D82" s="33"/>
      <c r="E82" s="33"/>
      <c r="F82" s="33"/>
      <c r="G82" s="33"/>
      <c r="H82" s="33"/>
      <c r="I82" s="33"/>
      <c r="J82" s="33"/>
      <c r="K82" s="33"/>
      <c r="L82" s="33"/>
      <c r="M82" s="33"/>
    </row>
    <row r="83" spans="1:13" ht="26.25" x14ac:dyDescent="0.55000000000000004">
      <c r="A83" s="33"/>
      <c r="B83" s="33"/>
      <c r="C83" s="88"/>
      <c r="D83" s="33"/>
      <c r="E83" s="33"/>
      <c r="F83" s="33"/>
      <c r="G83" s="33"/>
      <c r="H83" s="33"/>
      <c r="I83" s="33"/>
      <c r="J83" s="33"/>
      <c r="K83" s="33"/>
      <c r="L83" s="33"/>
      <c r="M83" s="33"/>
    </row>
    <row r="84" spans="1:13" ht="26.25" x14ac:dyDescent="0.55000000000000004">
      <c r="A84" s="33"/>
      <c r="B84" s="33"/>
      <c r="C84" s="88"/>
      <c r="D84" s="33"/>
      <c r="E84" s="33"/>
      <c r="F84" s="33"/>
      <c r="G84" s="33"/>
      <c r="H84" s="33"/>
      <c r="I84" s="33"/>
      <c r="J84" s="33"/>
      <c r="K84" s="33"/>
      <c r="L84" s="33"/>
      <c r="M84" s="33"/>
    </row>
    <row r="85" spans="1:13" ht="26.25" x14ac:dyDescent="0.55000000000000004">
      <c r="A85" s="33"/>
      <c r="B85" s="33"/>
      <c r="C85" s="88"/>
      <c r="D85" s="33"/>
      <c r="E85" s="33"/>
      <c r="F85" s="33"/>
      <c r="G85" s="33"/>
      <c r="H85" s="33"/>
      <c r="I85" s="33"/>
      <c r="J85" s="33"/>
      <c r="K85" s="33"/>
      <c r="L85" s="33"/>
      <c r="M85" s="33"/>
    </row>
    <row r="86" spans="1:13" ht="26.25" x14ac:dyDescent="0.55000000000000004">
      <c r="A86" s="33"/>
      <c r="B86" s="33"/>
      <c r="C86" s="88"/>
      <c r="D86" s="33"/>
      <c r="E86" s="33"/>
      <c r="F86" s="33"/>
      <c r="G86" s="33"/>
      <c r="H86" s="33"/>
      <c r="I86" s="33"/>
      <c r="J86" s="33"/>
      <c r="K86" s="33"/>
      <c r="L86" s="33"/>
      <c r="M86" s="33"/>
    </row>
    <row r="87" spans="1:13" ht="26.25" x14ac:dyDescent="0.55000000000000004">
      <c r="A87" s="33"/>
      <c r="B87" s="33"/>
      <c r="C87" s="88"/>
      <c r="D87" s="33"/>
      <c r="E87" s="33"/>
      <c r="F87" s="33"/>
      <c r="G87" s="33"/>
      <c r="H87" s="33"/>
      <c r="I87" s="33"/>
      <c r="J87" s="33"/>
      <c r="K87" s="33"/>
      <c r="L87" s="33"/>
      <c r="M87" s="33"/>
    </row>
    <row r="88" spans="1:13" ht="26.25" x14ac:dyDescent="0.55000000000000004">
      <c r="A88" s="33"/>
      <c r="B88" s="33"/>
      <c r="C88" s="88"/>
      <c r="D88" s="33"/>
      <c r="E88" s="33"/>
      <c r="F88" s="33"/>
      <c r="G88" s="33"/>
      <c r="H88" s="33"/>
      <c r="I88" s="33"/>
      <c r="J88" s="33"/>
      <c r="K88" s="33"/>
      <c r="L88" s="33"/>
      <c r="M88" s="33"/>
    </row>
    <row r="89" spans="1:13" ht="26.25" x14ac:dyDescent="0.55000000000000004">
      <c r="A89" s="33"/>
      <c r="B89" s="33"/>
      <c r="C89" s="88"/>
      <c r="D89" s="33"/>
      <c r="E89" s="33"/>
      <c r="F89" s="33"/>
      <c r="G89" s="33"/>
      <c r="H89" s="33"/>
      <c r="I89" s="33"/>
      <c r="J89" s="33"/>
      <c r="K89" s="33"/>
      <c r="L89" s="33"/>
      <c r="M89" s="33"/>
    </row>
    <row r="90" spans="1:13" ht="26.25" x14ac:dyDescent="0.55000000000000004">
      <c r="A90" s="33"/>
      <c r="B90" s="33"/>
      <c r="C90" s="88"/>
      <c r="D90" s="33"/>
      <c r="E90" s="33"/>
      <c r="F90" s="33"/>
      <c r="G90" s="33"/>
      <c r="H90" s="33"/>
      <c r="I90" s="33"/>
      <c r="J90" s="33"/>
      <c r="K90" s="33"/>
      <c r="L90" s="33"/>
      <c r="M90" s="33"/>
    </row>
    <row r="91" spans="1:13" ht="26.25" x14ac:dyDescent="0.55000000000000004">
      <c r="A91" s="33"/>
      <c r="B91" s="33"/>
      <c r="C91" s="88"/>
      <c r="D91" s="33"/>
      <c r="E91" s="33"/>
      <c r="F91" s="33"/>
      <c r="G91" s="33"/>
      <c r="H91" s="33"/>
      <c r="I91" s="33"/>
      <c r="J91" s="33"/>
      <c r="K91" s="33"/>
      <c r="L91" s="33"/>
      <c r="M91" s="33"/>
    </row>
    <row r="92" spans="1:13" ht="26.25" x14ac:dyDescent="0.55000000000000004">
      <c r="A92" s="33"/>
      <c r="B92" s="33"/>
      <c r="C92" s="88"/>
      <c r="D92" s="33"/>
      <c r="E92" s="33"/>
      <c r="F92" s="33"/>
      <c r="G92" s="33"/>
      <c r="H92" s="33"/>
      <c r="I92" s="33"/>
      <c r="J92" s="33"/>
      <c r="K92" s="33"/>
      <c r="L92" s="33"/>
      <c r="M92" s="33"/>
    </row>
    <row r="93" spans="1:13" ht="26.25" x14ac:dyDescent="0.55000000000000004">
      <c r="A93" s="33"/>
      <c r="B93" s="33"/>
      <c r="C93" s="88"/>
      <c r="D93" s="33"/>
      <c r="E93" s="33"/>
      <c r="F93" s="33"/>
      <c r="G93" s="33"/>
      <c r="H93" s="33"/>
      <c r="I93" s="33"/>
      <c r="J93" s="33"/>
      <c r="K93" s="33"/>
      <c r="L93" s="33"/>
      <c r="M93" s="33"/>
    </row>
    <row r="94" spans="1:13" ht="26.25" x14ac:dyDescent="0.55000000000000004">
      <c r="A94" s="33"/>
      <c r="B94" s="33"/>
      <c r="C94" s="88"/>
      <c r="D94" s="33"/>
      <c r="E94" s="33"/>
      <c r="F94" s="33"/>
      <c r="G94" s="33"/>
      <c r="H94" s="33"/>
      <c r="I94" s="33"/>
      <c r="J94" s="33"/>
      <c r="K94" s="33"/>
      <c r="L94" s="33"/>
      <c r="M94" s="33"/>
    </row>
    <row r="95" spans="1:13" ht="26.25" x14ac:dyDescent="0.55000000000000004">
      <c r="A95" s="33"/>
      <c r="B95" s="33"/>
      <c r="C95" s="88"/>
      <c r="D95" s="33"/>
      <c r="E95" s="33"/>
      <c r="F95" s="33"/>
      <c r="G95" s="33"/>
      <c r="H95" s="33"/>
      <c r="I95" s="33"/>
      <c r="J95" s="33"/>
      <c r="K95" s="33"/>
      <c r="L95" s="33"/>
      <c r="M95" s="33"/>
    </row>
    <row r="96" spans="1:13" ht="26.25" x14ac:dyDescent="0.55000000000000004">
      <c r="A96" s="33"/>
      <c r="B96" s="33"/>
      <c r="C96" s="88"/>
      <c r="D96" s="33"/>
      <c r="E96" s="33"/>
      <c r="F96" s="33"/>
      <c r="G96" s="33"/>
      <c r="H96" s="33"/>
      <c r="I96" s="33"/>
      <c r="J96" s="33"/>
      <c r="K96" s="33"/>
      <c r="L96" s="33"/>
      <c r="M96" s="33"/>
    </row>
    <row r="97" spans="1:13" ht="26.25" x14ac:dyDescent="0.55000000000000004">
      <c r="A97" s="33"/>
      <c r="B97" s="33"/>
      <c r="C97" s="88"/>
      <c r="D97" s="33"/>
      <c r="E97" s="33"/>
      <c r="F97" s="33"/>
      <c r="G97" s="33"/>
      <c r="H97" s="33"/>
      <c r="I97" s="33"/>
      <c r="J97" s="33"/>
      <c r="K97" s="33"/>
      <c r="L97" s="33"/>
      <c r="M97" s="33"/>
    </row>
    <row r="98" spans="1:13" ht="26.25" x14ac:dyDescent="0.55000000000000004">
      <c r="A98" s="33"/>
      <c r="B98" s="33"/>
      <c r="C98" s="88"/>
      <c r="D98" s="33"/>
      <c r="E98" s="33"/>
      <c r="F98" s="33"/>
      <c r="G98" s="33"/>
      <c r="H98" s="33"/>
      <c r="I98" s="33"/>
      <c r="J98" s="33"/>
      <c r="K98" s="33"/>
      <c r="L98" s="33"/>
      <c r="M98" s="33"/>
    </row>
    <row r="99" spans="1:13" ht="26.25" x14ac:dyDescent="0.55000000000000004">
      <c r="A99" s="33"/>
      <c r="B99" s="33"/>
      <c r="C99" s="88"/>
      <c r="D99" s="33"/>
      <c r="E99" s="33"/>
      <c r="F99" s="33"/>
      <c r="G99" s="33"/>
      <c r="H99" s="33"/>
      <c r="I99" s="33"/>
      <c r="J99" s="33"/>
      <c r="K99" s="33"/>
      <c r="L99" s="33"/>
      <c r="M99" s="33"/>
    </row>
    <row r="100" spans="1:13" ht="26.25" x14ac:dyDescent="0.55000000000000004">
      <c r="A100" s="33"/>
      <c r="B100" s="33"/>
      <c r="C100" s="88"/>
      <c r="D100" s="33"/>
      <c r="E100" s="33"/>
      <c r="F100" s="33"/>
      <c r="G100" s="33"/>
      <c r="H100" s="33"/>
      <c r="I100" s="33"/>
      <c r="J100" s="33"/>
      <c r="K100" s="33"/>
      <c r="L100" s="33"/>
      <c r="M100" s="33"/>
    </row>
    <row r="101" spans="1:13" ht="26.25" x14ac:dyDescent="0.55000000000000004">
      <c r="A101" s="33"/>
      <c r="B101" s="33"/>
      <c r="C101" s="88"/>
      <c r="D101" s="33"/>
      <c r="E101" s="33"/>
      <c r="F101" s="33"/>
      <c r="G101" s="33"/>
      <c r="H101" s="33"/>
      <c r="I101" s="33"/>
      <c r="J101" s="33"/>
      <c r="K101" s="33"/>
      <c r="L101" s="33"/>
      <c r="M101" s="33"/>
    </row>
    <row r="102" spans="1:13" ht="26.25" x14ac:dyDescent="0.55000000000000004">
      <c r="A102" s="33"/>
      <c r="B102" s="33"/>
      <c r="C102" s="88"/>
      <c r="D102" s="33"/>
      <c r="E102" s="33"/>
      <c r="F102" s="33"/>
      <c r="G102" s="33"/>
      <c r="H102" s="33"/>
      <c r="I102" s="33"/>
      <c r="J102" s="33"/>
      <c r="K102" s="33"/>
      <c r="L102" s="33"/>
      <c r="M102" s="33"/>
    </row>
    <row r="103" spans="1:13" ht="26.25" x14ac:dyDescent="0.55000000000000004">
      <c r="A103" s="33"/>
      <c r="B103" s="33"/>
      <c r="C103" s="88"/>
      <c r="D103" s="33"/>
      <c r="E103" s="33"/>
      <c r="F103" s="33"/>
      <c r="G103" s="33"/>
      <c r="H103" s="33"/>
      <c r="I103" s="33"/>
      <c r="J103" s="33"/>
      <c r="K103" s="33"/>
      <c r="L103" s="33"/>
      <c r="M103" s="33"/>
    </row>
    <row r="104" spans="1:13" ht="26.25" x14ac:dyDescent="0.55000000000000004">
      <c r="A104" s="33"/>
      <c r="B104" s="33"/>
      <c r="C104" s="88"/>
      <c r="D104" s="33"/>
      <c r="E104" s="33"/>
      <c r="F104" s="33"/>
      <c r="G104" s="33"/>
      <c r="H104" s="33"/>
      <c r="I104" s="33"/>
      <c r="J104" s="33"/>
      <c r="K104" s="33"/>
      <c r="L104" s="33"/>
      <c r="M104" s="33"/>
    </row>
    <row r="105" spans="1:13" ht="26.25" x14ac:dyDescent="0.55000000000000004">
      <c r="A105" s="33"/>
      <c r="B105" s="33"/>
      <c r="C105" s="88"/>
      <c r="D105" s="33"/>
      <c r="E105" s="33"/>
      <c r="F105" s="33"/>
      <c r="G105" s="33"/>
      <c r="H105" s="33"/>
      <c r="I105" s="33"/>
      <c r="J105" s="33"/>
      <c r="K105" s="33"/>
      <c r="L105" s="33"/>
      <c r="M105" s="33"/>
    </row>
    <row r="106" spans="1:13" ht="26.25" x14ac:dyDescent="0.55000000000000004">
      <c r="A106" s="33"/>
      <c r="B106" s="33"/>
      <c r="C106" s="88"/>
      <c r="D106" s="33"/>
      <c r="E106" s="33"/>
      <c r="F106" s="33"/>
      <c r="G106" s="33"/>
      <c r="H106" s="33"/>
      <c r="I106" s="33"/>
      <c r="J106" s="33"/>
      <c r="K106" s="33"/>
      <c r="L106" s="33"/>
      <c r="M106" s="33"/>
    </row>
    <row r="107" spans="1:13" ht="26.25" x14ac:dyDescent="0.55000000000000004">
      <c r="A107" s="33"/>
      <c r="B107" s="33"/>
      <c r="C107" s="88"/>
      <c r="D107" s="33"/>
      <c r="E107" s="33"/>
      <c r="F107" s="33"/>
      <c r="G107" s="33"/>
      <c r="H107" s="33"/>
      <c r="I107" s="33"/>
      <c r="J107" s="33"/>
      <c r="K107" s="33"/>
      <c r="L107" s="33"/>
      <c r="M107" s="33"/>
    </row>
    <row r="108" spans="1:13" ht="26.25" x14ac:dyDescent="0.55000000000000004">
      <c r="A108" s="33"/>
      <c r="B108" s="33"/>
      <c r="C108" s="88"/>
      <c r="D108" s="33"/>
      <c r="E108" s="33"/>
      <c r="F108" s="33"/>
      <c r="G108" s="33"/>
      <c r="H108" s="33"/>
      <c r="I108" s="33"/>
      <c r="J108" s="33"/>
      <c r="K108" s="33"/>
      <c r="L108" s="33"/>
      <c r="M108" s="33"/>
    </row>
    <row r="109" spans="1:13" ht="26.25" x14ac:dyDescent="0.55000000000000004">
      <c r="A109" s="33"/>
      <c r="B109" s="33"/>
      <c r="C109" s="88"/>
      <c r="D109" s="33"/>
      <c r="E109" s="33"/>
      <c r="F109" s="33"/>
      <c r="G109" s="33"/>
      <c r="H109" s="33"/>
      <c r="I109" s="33"/>
      <c r="J109" s="33"/>
      <c r="K109" s="33"/>
      <c r="L109" s="33"/>
      <c r="M109" s="33"/>
    </row>
    <row r="110" spans="1:13" ht="26.25" x14ac:dyDescent="0.55000000000000004">
      <c r="A110" s="33"/>
      <c r="B110" s="33"/>
      <c r="C110" s="88"/>
      <c r="D110" s="33"/>
      <c r="E110" s="33"/>
      <c r="F110" s="33"/>
      <c r="G110" s="33"/>
      <c r="H110" s="33"/>
      <c r="I110" s="33"/>
      <c r="J110" s="33"/>
      <c r="K110" s="33"/>
      <c r="L110" s="33"/>
      <c r="M110" s="33"/>
    </row>
    <row r="111" spans="1:13" ht="26.25" x14ac:dyDescent="0.55000000000000004">
      <c r="A111" s="33"/>
      <c r="B111" s="33"/>
      <c r="C111" s="88"/>
      <c r="D111" s="33"/>
      <c r="E111" s="33"/>
      <c r="F111" s="33"/>
      <c r="G111" s="33"/>
      <c r="H111" s="33"/>
      <c r="I111" s="33"/>
      <c r="J111" s="33"/>
      <c r="K111" s="33"/>
      <c r="L111" s="33"/>
      <c r="M111" s="33"/>
    </row>
    <row r="112" spans="1:13" ht="26.25" x14ac:dyDescent="0.55000000000000004">
      <c r="A112" s="33"/>
      <c r="B112" s="33"/>
      <c r="C112" s="88"/>
      <c r="D112" s="33"/>
      <c r="E112" s="33"/>
      <c r="F112" s="33"/>
      <c r="G112" s="33"/>
      <c r="H112" s="33"/>
      <c r="I112" s="33"/>
      <c r="J112" s="33"/>
      <c r="K112" s="33"/>
      <c r="L112" s="33"/>
      <c r="M112" s="33"/>
    </row>
    <row r="113" spans="1:13" ht="26.25" x14ac:dyDescent="0.55000000000000004">
      <c r="A113" s="33"/>
      <c r="B113" s="33"/>
      <c r="C113" s="88"/>
      <c r="D113" s="33"/>
      <c r="E113" s="33"/>
      <c r="F113" s="33"/>
      <c r="G113" s="33"/>
      <c r="H113" s="33"/>
      <c r="I113" s="33"/>
      <c r="J113" s="33"/>
      <c r="K113" s="33"/>
      <c r="L113" s="33"/>
      <c r="M113" s="33"/>
    </row>
    <row r="114" spans="1:13" ht="26.25" x14ac:dyDescent="0.55000000000000004">
      <c r="A114" s="33"/>
      <c r="B114" s="33"/>
      <c r="C114" s="88"/>
      <c r="D114" s="33"/>
      <c r="E114" s="33"/>
      <c r="F114" s="33"/>
      <c r="G114" s="33"/>
      <c r="H114" s="33"/>
      <c r="I114" s="33"/>
      <c r="J114" s="33"/>
      <c r="K114" s="33"/>
      <c r="L114" s="33"/>
      <c r="M114" s="33"/>
    </row>
    <row r="115" spans="1:13" ht="26.25" x14ac:dyDescent="0.55000000000000004">
      <c r="A115" s="33"/>
      <c r="B115" s="33"/>
      <c r="C115" s="88"/>
      <c r="D115" s="33"/>
      <c r="E115" s="33"/>
      <c r="F115" s="33"/>
      <c r="G115" s="33"/>
      <c r="H115" s="33"/>
      <c r="I115" s="33"/>
      <c r="J115" s="33"/>
      <c r="K115" s="33"/>
      <c r="L115" s="33"/>
      <c r="M115" s="33"/>
    </row>
    <row r="116" spans="1:13" ht="26.25" x14ac:dyDescent="0.55000000000000004">
      <c r="A116" s="33"/>
      <c r="B116" s="33"/>
      <c r="C116" s="88"/>
      <c r="D116" s="33"/>
      <c r="E116" s="33"/>
      <c r="F116" s="33"/>
      <c r="G116" s="33"/>
      <c r="H116" s="33"/>
      <c r="I116" s="33"/>
      <c r="J116" s="33"/>
      <c r="K116" s="33"/>
      <c r="L116" s="33"/>
      <c r="M116" s="33"/>
    </row>
    <row r="117" spans="1:13" ht="26.25" x14ac:dyDescent="0.55000000000000004">
      <c r="A117" s="33"/>
      <c r="B117" s="33"/>
      <c r="C117" s="88"/>
      <c r="D117" s="33"/>
      <c r="E117" s="33"/>
      <c r="F117" s="33"/>
      <c r="G117" s="33"/>
      <c r="H117" s="33"/>
      <c r="I117" s="33"/>
      <c r="J117" s="33"/>
      <c r="K117" s="33"/>
      <c r="L117" s="33"/>
      <c r="M117" s="33"/>
    </row>
    <row r="118" spans="1:13" ht="26.25" x14ac:dyDescent="0.55000000000000004">
      <c r="A118" s="33"/>
      <c r="B118" s="33"/>
      <c r="C118" s="88"/>
      <c r="D118" s="33"/>
      <c r="E118" s="33"/>
      <c r="F118" s="33"/>
      <c r="G118" s="33"/>
      <c r="H118" s="33"/>
      <c r="I118" s="33"/>
      <c r="J118" s="33"/>
      <c r="K118" s="33"/>
      <c r="L118" s="33"/>
      <c r="M118" s="33"/>
    </row>
    <row r="119" spans="1:13" ht="26.25" x14ac:dyDescent="0.55000000000000004">
      <c r="A119" s="33"/>
      <c r="B119" s="33"/>
      <c r="C119" s="88"/>
      <c r="D119" s="33"/>
      <c r="E119" s="33"/>
      <c r="F119" s="33"/>
      <c r="G119" s="33"/>
      <c r="H119" s="33"/>
      <c r="I119" s="33"/>
      <c r="J119" s="33"/>
      <c r="K119" s="33"/>
      <c r="L119" s="33"/>
      <c r="M119" s="33"/>
    </row>
    <row r="120" spans="1:13" ht="26.25" x14ac:dyDescent="0.55000000000000004">
      <c r="A120" s="33"/>
      <c r="B120" s="33"/>
      <c r="C120" s="88"/>
      <c r="D120" s="33"/>
      <c r="E120" s="33"/>
      <c r="F120" s="33"/>
      <c r="G120" s="33"/>
      <c r="H120" s="33"/>
      <c r="I120" s="33"/>
      <c r="J120" s="33"/>
      <c r="K120" s="33"/>
      <c r="L120" s="33"/>
      <c r="M120" s="33"/>
    </row>
    <row r="121" spans="1:13" ht="26.25" x14ac:dyDescent="0.55000000000000004">
      <c r="A121" s="33"/>
      <c r="B121" s="33"/>
      <c r="C121" s="88"/>
      <c r="D121" s="33"/>
      <c r="E121" s="33"/>
      <c r="F121" s="33"/>
      <c r="G121" s="33"/>
      <c r="H121" s="33"/>
      <c r="I121" s="33"/>
      <c r="J121" s="33"/>
      <c r="K121" s="33"/>
      <c r="L121" s="33"/>
      <c r="M121" s="33"/>
    </row>
    <row r="122" spans="1:13" ht="26.25" x14ac:dyDescent="0.55000000000000004">
      <c r="A122" s="33"/>
      <c r="B122" s="33"/>
      <c r="C122" s="88"/>
      <c r="D122" s="33"/>
      <c r="E122" s="33"/>
      <c r="F122" s="33"/>
      <c r="G122" s="33"/>
      <c r="H122" s="33"/>
      <c r="I122" s="33"/>
      <c r="J122" s="33"/>
      <c r="K122" s="33"/>
      <c r="L122" s="33"/>
      <c r="M122" s="33"/>
    </row>
    <row r="123" spans="1:13" ht="26.25" x14ac:dyDescent="0.55000000000000004">
      <c r="A123" s="33"/>
      <c r="B123" s="33"/>
      <c r="C123" s="88"/>
      <c r="D123" s="33"/>
      <c r="E123" s="33"/>
      <c r="F123" s="33"/>
      <c r="G123" s="33"/>
      <c r="H123" s="33"/>
      <c r="I123" s="33"/>
      <c r="J123" s="33"/>
      <c r="K123" s="33"/>
      <c r="L123" s="33"/>
      <c r="M123" s="33"/>
    </row>
    <row r="124" spans="1:13" ht="26.25" x14ac:dyDescent="0.55000000000000004">
      <c r="A124" s="33"/>
      <c r="B124" s="33"/>
      <c r="C124" s="88"/>
      <c r="D124" s="33"/>
      <c r="E124" s="33"/>
      <c r="F124" s="33"/>
      <c r="G124" s="33"/>
      <c r="H124" s="33"/>
      <c r="I124" s="33"/>
      <c r="J124" s="33"/>
      <c r="K124" s="33"/>
      <c r="L124" s="33"/>
      <c r="M124" s="33"/>
    </row>
    <row r="125" spans="1:13" ht="26.25" x14ac:dyDescent="0.55000000000000004">
      <c r="A125" s="33"/>
      <c r="B125" s="33"/>
      <c r="C125" s="88"/>
      <c r="D125" s="33"/>
      <c r="E125" s="33"/>
      <c r="F125" s="33"/>
      <c r="G125" s="33"/>
      <c r="H125" s="33"/>
      <c r="I125" s="33"/>
      <c r="J125" s="33"/>
      <c r="K125" s="33"/>
      <c r="L125" s="33"/>
      <c r="M125" s="33"/>
    </row>
    <row r="126" spans="1:13" ht="26.25" x14ac:dyDescent="0.55000000000000004">
      <c r="A126" s="33"/>
      <c r="B126" s="33"/>
      <c r="C126" s="88"/>
      <c r="D126" s="33"/>
      <c r="E126" s="33"/>
      <c r="F126" s="33"/>
      <c r="G126" s="33"/>
      <c r="H126" s="33"/>
      <c r="I126" s="33"/>
      <c r="J126" s="33"/>
      <c r="K126" s="33"/>
      <c r="L126" s="33"/>
      <c r="M126" s="33"/>
    </row>
    <row r="127" spans="1:13" ht="26.25" x14ac:dyDescent="0.55000000000000004">
      <c r="A127" s="33"/>
      <c r="B127" s="33"/>
      <c r="C127" s="88"/>
      <c r="D127" s="33"/>
      <c r="E127" s="33"/>
      <c r="F127" s="33"/>
      <c r="G127" s="33"/>
      <c r="H127" s="33"/>
      <c r="I127" s="33"/>
      <c r="J127" s="33"/>
      <c r="K127" s="33"/>
      <c r="L127" s="33"/>
      <c r="M127" s="33"/>
    </row>
    <row r="128" spans="1:13" ht="26.25" x14ac:dyDescent="0.55000000000000004">
      <c r="A128" s="33"/>
      <c r="B128" s="33"/>
      <c r="C128" s="88"/>
      <c r="D128" s="33"/>
      <c r="E128" s="33"/>
      <c r="F128" s="33"/>
      <c r="G128" s="33"/>
      <c r="H128" s="33"/>
      <c r="I128" s="33"/>
      <c r="J128" s="33"/>
      <c r="K128" s="33"/>
      <c r="L128" s="33"/>
      <c r="M128" s="33"/>
    </row>
    <row r="129" spans="1:13" ht="26.25" x14ac:dyDescent="0.55000000000000004">
      <c r="A129" s="33"/>
      <c r="B129" s="33"/>
      <c r="C129" s="88"/>
      <c r="D129" s="33"/>
      <c r="E129" s="33"/>
      <c r="F129" s="33"/>
      <c r="G129" s="33"/>
      <c r="H129" s="33"/>
      <c r="I129" s="33"/>
      <c r="J129" s="33"/>
      <c r="K129" s="33"/>
      <c r="L129" s="33"/>
      <c r="M129" s="33"/>
    </row>
    <row r="130" spans="1:13" ht="26.25" x14ac:dyDescent="0.55000000000000004">
      <c r="A130" s="33"/>
      <c r="B130" s="33"/>
      <c r="C130" s="88"/>
      <c r="D130" s="33"/>
      <c r="E130" s="33"/>
      <c r="F130" s="33"/>
      <c r="G130" s="33"/>
      <c r="H130" s="33"/>
      <c r="I130" s="33"/>
      <c r="J130" s="33"/>
      <c r="K130" s="33"/>
      <c r="L130" s="33"/>
      <c r="M130" s="33"/>
    </row>
    <row r="131" spans="1:13" ht="26.25" x14ac:dyDescent="0.55000000000000004">
      <c r="A131" s="33"/>
      <c r="B131" s="33"/>
      <c r="C131" s="88"/>
      <c r="D131" s="33"/>
      <c r="E131" s="33"/>
      <c r="F131" s="33"/>
      <c r="G131" s="33"/>
      <c r="H131" s="33"/>
      <c r="I131" s="33"/>
      <c r="J131" s="33"/>
      <c r="K131" s="33"/>
      <c r="L131" s="33"/>
      <c r="M131" s="33"/>
    </row>
    <row r="132" spans="1:13" ht="26.25" x14ac:dyDescent="0.55000000000000004">
      <c r="A132" s="33"/>
      <c r="B132" s="33"/>
      <c r="C132" s="88"/>
      <c r="D132" s="33"/>
      <c r="E132" s="33"/>
      <c r="F132" s="33"/>
      <c r="G132" s="33"/>
      <c r="H132" s="33"/>
      <c r="I132" s="33"/>
      <c r="J132" s="33"/>
      <c r="K132" s="33"/>
      <c r="L132" s="33"/>
      <c r="M132" s="33"/>
    </row>
    <row r="133" spans="1:13" ht="26.25" x14ac:dyDescent="0.55000000000000004">
      <c r="A133" s="33"/>
      <c r="B133" s="33"/>
      <c r="C133" s="88"/>
      <c r="D133" s="33"/>
      <c r="E133" s="33"/>
      <c r="F133" s="33"/>
      <c r="G133" s="33"/>
      <c r="H133" s="33"/>
      <c r="I133" s="33"/>
      <c r="J133" s="33"/>
      <c r="K133" s="33"/>
      <c r="L133" s="33"/>
      <c r="M133" s="33"/>
    </row>
    <row r="134" spans="1:13" ht="26.25" x14ac:dyDescent="0.55000000000000004">
      <c r="A134" s="33"/>
      <c r="B134" s="33"/>
      <c r="C134" s="88"/>
      <c r="D134" s="33"/>
      <c r="E134" s="33"/>
      <c r="F134" s="33"/>
      <c r="G134" s="33"/>
      <c r="H134" s="33"/>
      <c r="I134" s="33"/>
      <c r="J134" s="33"/>
      <c r="K134" s="33"/>
      <c r="L134" s="33"/>
      <c r="M134" s="33"/>
    </row>
    <row r="135" spans="1:13" ht="26.25" x14ac:dyDescent="0.55000000000000004">
      <c r="A135" s="33"/>
      <c r="B135" s="33"/>
      <c r="C135" s="88"/>
      <c r="D135" s="33"/>
      <c r="E135" s="33"/>
      <c r="F135" s="33"/>
      <c r="G135" s="33"/>
      <c r="H135" s="33"/>
      <c r="I135" s="33"/>
      <c r="J135" s="33"/>
      <c r="K135" s="33"/>
      <c r="L135" s="33"/>
      <c r="M135" s="33"/>
    </row>
    <row r="136" spans="1:13" ht="26.25" x14ac:dyDescent="0.55000000000000004">
      <c r="A136" s="33"/>
      <c r="B136" s="33"/>
      <c r="C136" s="88"/>
      <c r="D136" s="33"/>
      <c r="E136" s="33"/>
      <c r="F136" s="33"/>
      <c r="G136" s="33"/>
      <c r="H136" s="33"/>
      <c r="I136" s="33"/>
      <c r="J136" s="33"/>
      <c r="K136" s="33"/>
      <c r="L136" s="33"/>
      <c r="M136" s="33"/>
    </row>
    <row r="137" spans="1:13" ht="26.25" x14ac:dyDescent="0.55000000000000004">
      <c r="A137" s="33"/>
      <c r="B137" s="33"/>
      <c r="C137" s="88"/>
      <c r="D137" s="33"/>
      <c r="E137" s="33"/>
      <c r="F137" s="33"/>
      <c r="G137" s="33"/>
      <c r="H137" s="33"/>
      <c r="I137" s="33"/>
      <c r="J137" s="33"/>
      <c r="K137" s="33"/>
      <c r="L137" s="33"/>
      <c r="M137" s="33"/>
    </row>
    <row r="138" spans="1:13" ht="26.25" x14ac:dyDescent="0.55000000000000004">
      <c r="A138" s="33"/>
      <c r="B138" s="33"/>
      <c r="C138" s="88"/>
      <c r="D138" s="33"/>
      <c r="E138" s="33"/>
      <c r="F138" s="33"/>
      <c r="G138" s="33"/>
      <c r="H138" s="33"/>
      <c r="I138" s="33"/>
      <c r="J138" s="33"/>
      <c r="K138" s="33"/>
      <c r="L138" s="33"/>
      <c r="M138" s="33"/>
    </row>
    <row r="139" spans="1:13" ht="26.25" x14ac:dyDescent="0.55000000000000004">
      <c r="A139" s="33"/>
      <c r="B139" s="33"/>
      <c r="C139" s="88"/>
      <c r="D139" s="33"/>
      <c r="E139" s="33"/>
      <c r="F139" s="33"/>
      <c r="G139" s="33"/>
      <c r="H139" s="33"/>
      <c r="I139" s="33"/>
      <c r="J139" s="33"/>
      <c r="K139" s="33"/>
      <c r="L139" s="33"/>
      <c r="M139" s="33"/>
    </row>
    <row r="140" spans="1:13" ht="26.25" x14ac:dyDescent="0.55000000000000004">
      <c r="A140" s="33"/>
      <c r="B140" s="33"/>
      <c r="C140" s="88"/>
      <c r="D140" s="33"/>
      <c r="E140" s="33"/>
      <c r="F140" s="33"/>
      <c r="G140" s="33"/>
      <c r="H140" s="33"/>
      <c r="I140" s="33"/>
      <c r="J140" s="33"/>
      <c r="K140" s="33"/>
      <c r="L140" s="33"/>
      <c r="M140" s="33"/>
    </row>
    <row r="141" spans="1:13" ht="26.25" x14ac:dyDescent="0.55000000000000004">
      <c r="A141" s="33"/>
      <c r="B141" s="33"/>
      <c r="C141" s="88"/>
      <c r="D141" s="33"/>
      <c r="E141" s="33"/>
      <c r="F141" s="33"/>
      <c r="G141" s="33"/>
      <c r="H141" s="33"/>
      <c r="I141" s="33"/>
      <c r="J141" s="33"/>
      <c r="K141" s="33"/>
      <c r="L141" s="33"/>
      <c r="M141" s="33"/>
    </row>
    <row r="142" spans="1:13" ht="26.25" x14ac:dyDescent="0.55000000000000004">
      <c r="A142" s="33"/>
      <c r="B142" s="33"/>
      <c r="C142" s="88"/>
      <c r="D142" s="33"/>
      <c r="E142" s="33"/>
      <c r="F142" s="33"/>
      <c r="G142" s="33"/>
      <c r="H142" s="33"/>
      <c r="I142" s="33"/>
      <c r="J142" s="33"/>
      <c r="K142" s="33"/>
      <c r="L142" s="33"/>
      <c r="M142" s="33"/>
    </row>
    <row r="143" spans="1:13" ht="26.25" x14ac:dyDescent="0.55000000000000004">
      <c r="A143" s="33"/>
      <c r="B143" s="33"/>
      <c r="C143" s="88"/>
      <c r="D143" s="33"/>
      <c r="E143" s="33"/>
      <c r="F143" s="33"/>
      <c r="G143" s="33"/>
      <c r="H143" s="33"/>
      <c r="I143" s="33"/>
      <c r="J143" s="33"/>
      <c r="K143" s="33"/>
      <c r="L143" s="33"/>
      <c r="M143" s="33"/>
    </row>
    <row r="144" spans="1:13" ht="26.25" x14ac:dyDescent="0.55000000000000004">
      <c r="A144" s="33"/>
      <c r="B144" s="33"/>
      <c r="C144" s="88"/>
      <c r="D144" s="33"/>
      <c r="E144" s="33"/>
      <c r="F144" s="33"/>
      <c r="G144" s="33"/>
      <c r="H144" s="33"/>
      <c r="I144" s="33"/>
      <c r="J144" s="33"/>
      <c r="K144" s="33"/>
      <c r="L144" s="33"/>
      <c r="M144" s="33"/>
    </row>
    <row r="145" spans="1:13" ht="26.25" x14ac:dyDescent="0.55000000000000004">
      <c r="A145" s="33"/>
      <c r="B145" s="33"/>
      <c r="C145" s="88"/>
      <c r="D145" s="33"/>
      <c r="E145" s="33"/>
      <c r="F145" s="33"/>
      <c r="G145" s="33"/>
      <c r="H145" s="33"/>
      <c r="I145" s="33"/>
      <c r="J145" s="33"/>
      <c r="K145" s="33"/>
      <c r="L145" s="33"/>
      <c r="M145" s="33"/>
    </row>
  </sheetData>
  <mergeCells count="1">
    <mergeCell ref="A1:N1"/>
  </mergeCells>
  <printOptions horizontalCentered="1" verticalCentered="1" gridLinesSet="0"/>
  <pageMargins left="0.39370078740157483" right="0.39370078740157483" top="3.937007874015748E-2" bottom="0" header="0.11811023622047245" footer="0.11811023622047245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T1  </vt:lpstr>
      <vt:lpstr>T2  </vt:lpstr>
      <vt:lpstr>T3 </vt:lpstr>
      <vt:lpstr>'T1  '!Print_Area</vt:lpstr>
      <vt:lpstr>'T2  '!Print_Area</vt:lpstr>
      <vt:lpstr>'T3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Patawee Prinyarux</cp:lastModifiedBy>
  <cp:lastPrinted>2026-09-10T03:35:15Z</cp:lastPrinted>
  <dcterms:created xsi:type="dcterms:W3CDTF">2023-07-21T04:28:16Z</dcterms:created>
  <dcterms:modified xsi:type="dcterms:W3CDTF">2026-10-07T08:02:33Z</dcterms:modified>
</cp:coreProperties>
</file>