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1" sheetId="1" r:id="rId1"/>
    <sheet name="T2 " sheetId="2" r:id="rId2"/>
    <sheet name="T3" sheetId="3" r:id="rId3"/>
  </sheets>
  <definedNames>
    <definedName name="_xlnm.Print_Area" localSheetId="0">'T1'!$B$1:$V$29</definedName>
    <definedName name="_xlnm.Print_Area" localSheetId="1">'T2 '!$A$1:$U$36</definedName>
    <definedName name="_xlnm.Print_Area" localSheetId="2">'T3'!$A$34:$K$67</definedName>
  </definedNames>
  <calcPr fullCalcOnLoad="1"/>
</workbook>
</file>

<file path=xl/sharedStrings.xml><?xml version="1.0" encoding="utf-8"?>
<sst xmlns="http://schemas.openxmlformats.org/spreadsheetml/2006/main" count="203" uniqueCount="111">
  <si>
    <t>Table  1  : Total Assistance to Thailand by Sources  (1 October 2007 - 30 September 2008)*</t>
  </si>
  <si>
    <t>(Thousand US Dollars)</t>
  </si>
  <si>
    <t xml:space="preserve">                              Type</t>
  </si>
  <si>
    <t>EXPERTS</t>
  </si>
  <si>
    <t>MISSION</t>
  </si>
  <si>
    <t>VOLUNTEERS</t>
  </si>
  <si>
    <t>FELLOWSHIP</t>
  </si>
  <si>
    <t>EQUIPMENT</t>
  </si>
  <si>
    <t>GRANT</t>
  </si>
  <si>
    <t>OTHERS</t>
  </si>
  <si>
    <t>TOTAL</t>
  </si>
  <si>
    <t>%</t>
  </si>
  <si>
    <t>Donor</t>
  </si>
  <si>
    <t>NEW</t>
  </si>
  <si>
    <t>2/</t>
  </si>
  <si>
    <t>M/M</t>
  </si>
  <si>
    <t>VALUE</t>
  </si>
  <si>
    <t xml:space="preserve">      1/</t>
  </si>
  <si>
    <t>- Japan</t>
  </si>
  <si>
    <t>- Non - Governmental Organizations</t>
  </si>
  <si>
    <t>- France</t>
  </si>
  <si>
    <t xml:space="preserve">- U.S.A.             </t>
  </si>
  <si>
    <t>- United Nations                             3/</t>
  </si>
  <si>
    <t>- Volunteers</t>
  </si>
  <si>
    <t>- Germany</t>
  </si>
  <si>
    <t>- Denmark</t>
  </si>
  <si>
    <t>- Spain</t>
  </si>
  <si>
    <t>- European Union</t>
  </si>
  <si>
    <t>- Sweden</t>
  </si>
  <si>
    <t>- Asian Countries</t>
  </si>
  <si>
    <t>- Netherlands</t>
  </si>
  <si>
    <t>- Egypt</t>
  </si>
  <si>
    <t>- SEAMEO</t>
  </si>
  <si>
    <t>- CPS</t>
  </si>
  <si>
    <t>TOTAL($ 1= 33.12 BAHT) B 1,000</t>
  </si>
  <si>
    <t>% of Total Distribution</t>
  </si>
  <si>
    <t>1/ Per Diem, Training Program, Seminar Support, Evaluation, Supplies and Material and Operation Cost.</t>
  </si>
  <si>
    <t xml:space="preserve">                Thailand International Development Cooperation Agency </t>
  </si>
  <si>
    <t>2/ Number of all Experts/Volunteers /Participants During 1 October 2007 - 30 September 2008</t>
  </si>
  <si>
    <t>10 June 2009</t>
  </si>
  <si>
    <t>3/ Approximate Value ( UNDP,UNICEF,UNFPA)</t>
  </si>
  <si>
    <t>*  These Data were Collected from the Technical Cooperation Scheme Through TICA Only.</t>
  </si>
  <si>
    <t>Table  2  : Total  Assistance to Thailand by Agencies  (1 October 2007 - 30 September  2008)*</t>
  </si>
  <si>
    <t>AGENCIES</t>
  </si>
  <si>
    <t xml:space="preserve">              EXPERTS</t>
  </si>
  <si>
    <t xml:space="preserve">               EXPERTS</t>
  </si>
  <si>
    <t xml:space="preserve"> FELLOWSHIP</t>
  </si>
  <si>
    <t xml:space="preserve">         1/</t>
  </si>
  <si>
    <t>Independent Public Agencies</t>
  </si>
  <si>
    <t>Office of the Prime Minister</t>
  </si>
  <si>
    <t xml:space="preserve">Ministry of Defence </t>
  </si>
  <si>
    <t>Ministry of Finance</t>
  </si>
  <si>
    <t xml:space="preserve">Ministry of Foreign Affairs </t>
  </si>
  <si>
    <t>Ministry of Agriculture and Cooperatives</t>
  </si>
  <si>
    <t xml:space="preserve">Ministry of Transport </t>
  </si>
  <si>
    <t>Ministry of Commerce</t>
  </si>
  <si>
    <t>Ministry of Interior</t>
  </si>
  <si>
    <t>Ministry of Justice</t>
  </si>
  <si>
    <t>Ministry of Science and Technology</t>
  </si>
  <si>
    <t>Ministry of Education</t>
  </si>
  <si>
    <t>Ministry of Public Health</t>
  </si>
  <si>
    <t>Ministry of Industry</t>
  </si>
  <si>
    <t xml:space="preserve">Ministry of Labour </t>
  </si>
  <si>
    <t>Ministry of Natural Resource and Environment</t>
  </si>
  <si>
    <t>Ministry of Social Development and Human Security</t>
  </si>
  <si>
    <t>Ministry of Tourism and Sports</t>
  </si>
  <si>
    <t>Ministry of Information and Communication Technology</t>
  </si>
  <si>
    <t>Ministry of Energy</t>
  </si>
  <si>
    <t>Ministry of Culture</t>
  </si>
  <si>
    <t>Thai Non-Governmental Organizations</t>
  </si>
  <si>
    <t>Non-Governmental Organizations</t>
  </si>
  <si>
    <t>Unclassified                                                            3/</t>
  </si>
  <si>
    <t>TOTAL($1 = 33.12 BAHT) B 1,000</t>
  </si>
  <si>
    <t>Table  3  : Total Assistance to Thailand by Agencies and Sources (1 October 2007 - 30 September 2008)</t>
  </si>
  <si>
    <t xml:space="preserve">  (Thousand US Dollars)</t>
  </si>
  <si>
    <t xml:space="preserve">                            SOURCES</t>
  </si>
  <si>
    <t>Japan</t>
  </si>
  <si>
    <t>Germany</t>
  </si>
  <si>
    <t>France</t>
  </si>
  <si>
    <t>U.S.A.</t>
  </si>
  <si>
    <t>Denmark</t>
  </si>
  <si>
    <t>Sweden</t>
  </si>
  <si>
    <t>Netheland</t>
  </si>
  <si>
    <t>Spain</t>
  </si>
  <si>
    <t>Unclassified</t>
  </si>
  <si>
    <t>TOTAL ($1= 33.12 BAHT) B1,000</t>
  </si>
  <si>
    <t>1/ Approximate Value (UNDP,UNICEF,UNFPA)</t>
  </si>
  <si>
    <t>- 2 -</t>
  </si>
  <si>
    <t>Table  3  : Total Assistance to Thailand by Agencies and Sources (1 October 2007 - 30 September 2008)*</t>
  </si>
  <si>
    <t xml:space="preserve">   (Thousand US Dollars)</t>
  </si>
  <si>
    <t xml:space="preserve">United </t>
  </si>
  <si>
    <t xml:space="preserve">European </t>
  </si>
  <si>
    <t>NGOs</t>
  </si>
  <si>
    <t>Asian</t>
  </si>
  <si>
    <t>SEAMEO</t>
  </si>
  <si>
    <t>Volunteers</t>
  </si>
  <si>
    <t>CPS</t>
  </si>
  <si>
    <t>Egypt</t>
  </si>
  <si>
    <t>Total</t>
  </si>
  <si>
    <t>Baht</t>
  </si>
  <si>
    <t>Nations    1/</t>
  </si>
  <si>
    <t>Union</t>
  </si>
  <si>
    <t>Countries</t>
  </si>
  <si>
    <t>1000</t>
  </si>
  <si>
    <t xml:space="preserve">Ministry of Science and Technology </t>
  </si>
  <si>
    <t>Ministry of Labour</t>
  </si>
  <si>
    <t>%DISTRIBUTION</t>
  </si>
  <si>
    <t>*  These Data Collected from the Technical Cooperation Scheme through TICA only.</t>
  </si>
  <si>
    <t xml:space="preserve">                             Thailand International Development Cooperation Agency </t>
  </si>
  <si>
    <t xml:space="preserve">                10 June 2009</t>
  </si>
  <si>
    <t>3/ Unclassified Data from UN (UNDP,UNICEF,UNFPA) 3,025,000 US$, from USA 91,400 US$)</t>
  </si>
</sst>
</file>

<file path=xl/styles.xml><?xml version="1.0" encoding="utf-8"?>
<styleSheet xmlns="http://schemas.openxmlformats.org/spreadsheetml/2006/main">
  <numFmts count="7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* #,##0_-;\-* #,##0_-;_-* &quot;-&quot;_-;_-@_-"/>
    <numFmt numFmtId="193" formatCode="_-&quot;£&quot;* #,##0.00_-;\-&quot;£&quot;* #,##0.00_-;_-&quot;£&quot;* &quot;-&quot;??_-;_-@_-"/>
    <numFmt numFmtId="194" formatCode="_-* #,##0.00_-;\-* #,##0.00_-;_-* &quot;-&quot;??_-;_-@_-"/>
    <numFmt numFmtId="195" formatCode="t&quot;£&quot;#,##0_);\(t&quot;£&quot;#,##0\)"/>
    <numFmt numFmtId="196" formatCode="t&quot;£&quot;#,##0_);[Red]\(t&quot;£&quot;#,##0\)"/>
    <numFmt numFmtId="197" formatCode="t&quot;£&quot;#,##0.00_);\(t&quot;£&quot;#,##0.00\)"/>
    <numFmt numFmtId="198" formatCode="t&quot;£&quot;#,##0.00_);[Red]\(t&quot;£&quot;#,##0.00\)"/>
    <numFmt numFmtId="199" formatCode="&quot;฿&quot;#,##0;\-&quot;฿&quot;#,##0"/>
    <numFmt numFmtId="200" formatCode="&quot;฿&quot;#,##0;[Red]\-&quot;฿&quot;#,##0"/>
    <numFmt numFmtId="201" formatCode="&quot;฿&quot;#,##0.00;\-&quot;฿&quot;#,##0.00"/>
    <numFmt numFmtId="202" formatCode="&quot;฿&quot;#,##0.00;[Red]\-&quot;฿&quot;#,##0.00"/>
    <numFmt numFmtId="203" formatCode="_-&quot;฿&quot;* #,##0_-;\-&quot;฿&quot;* #,##0_-;_-&quot;฿&quot;* &quot;-&quot;_-;_-@_-"/>
    <numFmt numFmtId="204" formatCode="_-&quot;฿&quot;* #,##0.00_-;\-&quot;฿&quot;* #,##0.00_-;_-&quot;฿&quot;* &quot;-&quot;??_-;_-@_-"/>
    <numFmt numFmtId="205" formatCode="t&quot;฿&quot;#,##0_);\(t&quot;฿&quot;#,##0\)"/>
    <numFmt numFmtId="206" formatCode="t&quot;฿&quot;#,##0_);[Red]\(t&quot;฿&quot;#,##0\)"/>
    <numFmt numFmtId="207" formatCode="t&quot;฿&quot;#,##0.00_);\(t&quot;฿&quot;#,##0.00\)"/>
    <numFmt numFmtId="208" formatCode="t&quot;฿&quot;#,##0.00_);[Red]\(t&quot;฿&quot;#,##0.00\)"/>
    <numFmt numFmtId="209" formatCode="_(&quot;฿&quot;* #,##0_);_(&quot;฿&quot;* \(#,##0\);_(&quot;฿&quot;* &quot;-&quot;_);_(@_)"/>
    <numFmt numFmtId="210" formatCode="_(&quot;฿&quot;* #,##0.00_);_(&quot;฿&quot;* \(#,##0.00\);_(&quot;฿&quot;* &quot;-&quot;??_);_(@_)"/>
    <numFmt numFmtId="211" formatCode="0.0"/>
    <numFmt numFmtId="212" formatCode="_(* #,##0.0_);_(* \(#,##0.0\);_(* &quot;-&quot;??_);_(@_)"/>
    <numFmt numFmtId="213" formatCode="_(* #,##0_);_(* \(#,##0\);_(* &quot;-&quot;??_);_(@_)"/>
    <numFmt numFmtId="214" formatCode="#,##0.0_);\(#,##0.0\)"/>
    <numFmt numFmtId="215" formatCode="0_)"/>
    <numFmt numFmtId="216" formatCode="0.00_)"/>
    <numFmt numFmtId="217" formatCode="0.0_)"/>
    <numFmt numFmtId="218" formatCode="_(* #,##0.0000_);_(* \(#,##0.0000\);_(* &quot;-&quot;??_);_(@_)"/>
    <numFmt numFmtId="219" formatCode="#,##0.0"/>
    <numFmt numFmtId="220" formatCode="_-* #,##0.0_-;\-* #,##0.0_-;_-* &quot;-&quot;?_-;_-@_-"/>
    <numFmt numFmtId="221" formatCode="#,##0.000_);\(#,##0.000\)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_(* #,##0.000_);_(* \(#,##0.000\);_(* &quot;-&quot;??_);_(@_)"/>
    <numFmt numFmtId="226" formatCode="_(* #,##0.0_);_(* \(#,##0.0\);_(* &quot;-&quot;?_);_(@_)"/>
    <numFmt numFmtId="227" formatCode="#,##0.0000_);\(#,##0.0000\)"/>
    <numFmt numFmtId="228" formatCode="#,##0.00000_);\(#,##0.00000\)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  <numFmt numFmtId="236" formatCode="0.000000"/>
    <numFmt numFmtId="237" formatCode="0.00000"/>
    <numFmt numFmtId="238" formatCode="0.0000"/>
    <numFmt numFmtId="239" formatCode="0.000"/>
    <numFmt numFmtId="240" formatCode="t0.0"/>
    <numFmt numFmtId="241" formatCode="t0.000"/>
    <numFmt numFmtId="242" formatCode="_-* #,##0.000_-;\-* #,##0.000_-;_-* &quot;-&quot;???_-;_-@_-"/>
    <numFmt numFmtId="243" formatCode="&quot;Yes&quot;;&quot;Yes&quot;;&quot;No&quot;"/>
    <numFmt numFmtId="244" formatCode="&quot;True&quot;;&quot;True&quot;;&quot;False&quot;"/>
    <numFmt numFmtId="245" formatCode="&quot;On&quot;;&quot;On&quot;;&quot;Off&quot;"/>
    <numFmt numFmtId="246" formatCode="[$€-2]\ #,##0.00_);[Red]\([$€-2]\ #,##0.00\)"/>
    <numFmt numFmtId="247" formatCode="[$-809]dd\ mmmm\ yyyy"/>
    <numFmt numFmtId="248" formatCode="[$-809]dd\ mmmm\ yyyy;@"/>
  </numFmts>
  <fonts count="1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b/>
      <sz val="24"/>
      <name val="AngsanaUPC"/>
      <family val="1"/>
    </font>
    <font>
      <sz val="18"/>
      <name val="AngsanaUPC"/>
      <family val="1"/>
    </font>
    <font>
      <sz val="16"/>
      <name val="AngsanaUPC"/>
      <family val="1"/>
    </font>
    <font>
      <sz val="20"/>
      <name val="AngsanaUPC"/>
      <family val="1"/>
    </font>
    <font>
      <b/>
      <sz val="20"/>
      <name val="AngsanaUPC"/>
      <family val="0"/>
    </font>
    <font>
      <sz val="20"/>
      <color indexed="12"/>
      <name val="AngsanaUPC"/>
      <family val="1"/>
    </font>
    <font>
      <sz val="20"/>
      <color indexed="11"/>
      <name val="AngsanaUPC"/>
      <family val="1"/>
    </font>
    <font>
      <b/>
      <sz val="18"/>
      <name val="AngsanaUPC"/>
      <family val="1"/>
    </font>
    <font>
      <sz val="18"/>
      <color indexed="10"/>
      <name val="AngsanaUPC"/>
      <family val="1"/>
    </font>
    <font>
      <sz val="14"/>
      <color indexed="10"/>
      <name val="AngsanaUPC"/>
      <family val="1"/>
    </font>
    <font>
      <b/>
      <sz val="2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1" xfId="0" applyFont="1" applyBorder="1" applyAlignment="1" quotePrefix="1">
      <alignment horizontal="left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 quotePrefix="1">
      <alignment horizontal="righ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0" borderId="8" xfId="0" applyFont="1" applyBorder="1" applyAlignment="1">
      <alignment/>
    </xf>
    <xf numFmtId="0" fontId="9" fillId="0" borderId="2" xfId="0" applyFont="1" applyBorder="1" applyAlignment="1" quotePrefix="1">
      <alignment/>
    </xf>
    <xf numFmtId="0" fontId="9" fillId="0" borderId="9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>
      <alignment/>
      <protection/>
    </xf>
    <xf numFmtId="214" fontId="9" fillId="0" borderId="10" xfId="0" applyNumberFormat="1" applyFont="1" applyBorder="1" applyAlignment="1" applyProtection="1">
      <alignment/>
      <protection/>
    </xf>
    <xf numFmtId="215" fontId="9" fillId="0" borderId="11" xfId="0" applyNumberFormat="1" applyFont="1" applyBorder="1" applyAlignment="1" applyProtection="1">
      <alignment/>
      <protection/>
    </xf>
    <xf numFmtId="214" fontId="9" fillId="0" borderId="11" xfId="0" applyNumberFormat="1" applyFont="1" applyBorder="1" applyAlignment="1" applyProtection="1">
      <alignment/>
      <protection/>
    </xf>
    <xf numFmtId="0" fontId="9" fillId="0" borderId="11" xfId="0" applyFont="1" applyBorder="1" applyAlignment="1">
      <alignment/>
    </xf>
    <xf numFmtId="214" fontId="9" fillId="0" borderId="0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214" fontId="9" fillId="0" borderId="12" xfId="0" applyNumberFormat="1" applyFont="1" applyBorder="1" applyAlignment="1" applyProtection="1">
      <alignment/>
      <protection/>
    </xf>
    <xf numFmtId="214" fontId="9" fillId="0" borderId="13" xfId="0" applyNumberFormat="1" applyFont="1" applyBorder="1" applyAlignment="1" applyProtection="1">
      <alignment/>
      <protection/>
    </xf>
    <xf numFmtId="214" fontId="7" fillId="0" borderId="10" xfId="0" applyNumberFormat="1" applyFont="1" applyBorder="1" applyAlignment="1" applyProtection="1">
      <alignment/>
      <protection/>
    </xf>
    <xf numFmtId="214" fontId="7" fillId="0" borderId="14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3" xfId="0" applyFont="1" applyBorder="1" applyAlignment="1" applyProtection="1">
      <alignment/>
      <protection/>
    </xf>
    <xf numFmtId="214" fontId="9" fillId="0" borderId="9" xfId="0" applyNumberFormat="1" applyFont="1" applyBorder="1" applyAlignment="1" applyProtection="1">
      <alignment/>
      <protection/>
    </xf>
    <xf numFmtId="215" fontId="9" fillId="0" borderId="0" xfId="0" applyNumberFormat="1" applyFont="1" applyBorder="1" applyAlignment="1" applyProtection="1">
      <alignment/>
      <protection/>
    </xf>
    <xf numFmtId="215" fontId="7" fillId="0" borderId="11" xfId="0" applyNumberFormat="1" applyFont="1" applyBorder="1" applyAlignment="1" applyProtection="1">
      <alignment/>
      <protection/>
    </xf>
    <xf numFmtId="215" fontId="9" fillId="0" borderId="0" xfId="0" applyNumberFormat="1" applyFont="1" applyBorder="1" applyAlignment="1" applyProtection="1">
      <alignment/>
      <protection/>
    </xf>
    <xf numFmtId="217" fontId="9" fillId="0" borderId="10" xfId="0" applyNumberFormat="1" applyFont="1" applyBorder="1" applyAlignment="1" applyProtection="1">
      <alignment/>
      <protection/>
    </xf>
    <xf numFmtId="217" fontId="9" fillId="0" borderId="15" xfId="0" applyNumberFormat="1" applyFont="1" applyBorder="1" applyAlignment="1" applyProtection="1">
      <alignment/>
      <protection/>
    </xf>
    <xf numFmtId="217" fontId="7" fillId="0" borderId="12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9" fillId="0" borderId="3" xfId="0" applyFont="1" applyBorder="1" applyAlignment="1" applyProtection="1">
      <alignment/>
      <protection/>
    </xf>
    <xf numFmtId="211" fontId="9" fillId="0" borderId="15" xfId="0" applyNumberFormat="1" applyFont="1" applyBorder="1" applyAlignment="1" applyProtection="1">
      <alignment/>
      <protection/>
    </xf>
    <xf numFmtId="1" fontId="9" fillId="0" borderId="11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/>
      <protection/>
    </xf>
    <xf numFmtId="214" fontId="9" fillId="0" borderId="15" xfId="0" applyNumberFormat="1" applyFont="1" applyBorder="1" applyAlignment="1" applyProtection="1">
      <alignment/>
      <protection/>
    </xf>
    <xf numFmtId="214" fontId="9" fillId="0" borderId="12" xfId="0" applyNumberFormat="1" applyFont="1" applyBorder="1" applyAlignment="1" applyProtection="1">
      <alignment/>
      <protection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3" fontId="7" fillId="0" borderId="0" xfId="15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12" fontId="9" fillId="0" borderId="10" xfId="0" applyNumberFormat="1" applyFont="1" applyBorder="1" applyAlignment="1">
      <alignment/>
    </xf>
    <xf numFmtId="215" fontId="9" fillId="0" borderId="3" xfId="0" applyNumberFormat="1" applyFont="1" applyBorder="1" applyAlignment="1" applyProtection="1">
      <alignment/>
      <protection/>
    </xf>
    <xf numFmtId="214" fontId="9" fillId="0" borderId="3" xfId="0" applyNumberFormat="1" applyFont="1" applyBorder="1" applyAlignment="1" applyProtection="1">
      <alignment/>
      <protection/>
    </xf>
    <xf numFmtId="215" fontId="9" fillId="0" borderId="0" xfId="0" applyNumberFormat="1" applyFont="1" applyAlignment="1" applyProtection="1">
      <alignment/>
      <protection/>
    </xf>
    <xf numFmtId="211" fontId="9" fillId="0" borderId="11" xfId="0" applyNumberFormat="1" applyFont="1" applyBorder="1" applyAlignment="1" applyProtection="1">
      <alignment/>
      <protection/>
    </xf>
    <xf numFmtId="214" fontId="9" fillId="0" borderId="11" xfId="0" applyNumberFormat="1" applyFont="1" applyFill="1" applyBorder="1" applyAlignment="1" applyProtection="1">
      <alignment/>
      <protection/>
    </xf>
    <xf numFmtId="212" fontId="9" fillId="0" borderId="10" xfId="15" applyNumberFormat="1" applyFont="1" applyBorder="1" applyAlignment="1" applyProtection="1">
      <alignment/>
      <protection/>
    </xf>
    <xf numFmtId="216" fontId="9" fillId="0" borderId="11" xfId="0" applyNumberFormat="1" applyFont="1" applyBorder="1" applyAlignment="1" applyProtection="1">
      <alignment/>
      <protection/>
    </xf>
    <xf numFmtId="211" fontId="9" fillId="0" borderId="11" xfId="0" applyNumberFormat="1" applyFont="1" applyBorder="1" applyAlignment="1">
      <alignment/>
    </xf>
    <xf numFmtId="214" fontId="7" fillId="0" borderId="12" xfId="0" applyNumberFormat="1" applyFont="1" applyBorder="1" applyAlignment="1" applyProtection="1">
      <alignment/>
      <protection/>
    </xf>
    <xf numFmtId="214" fontId="11" fillId="0" borderId="11" xfId="0" applyNumberFormat="1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7" fillId="0" borderId="0" xfId="0" applyFont="1" applyBorder="1" applyAlignment="1" applyProtection="1">
      <alignment horizontal="right"/>
      <protection/>
    </xf>
    <xf numFmtId="214" fontId="7" fillId="0" borderId="11" xfId="0" applyNumberFormat="1" applyFont="1" applyBorder="1" applyAlignment="1" applyProtection="1">
      <alignment/>
      <protection/>
    </xf>
    <xf numFmtId="214" fontId="7" fillId="0" borderId="12" xfId="0" applyNumberFormat="1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left"/>
      <protection/>
    </xf>
    <xf numFmtId="214" fontId="12" fillId="0" borderId="11" xfId="0" applyNumberFormat="1" applyFont="1" applyBorder="1" applyAlignment="1" applyProtection="1">
      <alignment/>
      <protection/>
    </xf>
    <xf numFmtId="0" fontId="9" fillId="0" borderId="16" xfId="0" applyFont="1" applyBorder="1" applyAlignment="1" applyProtection="1" quotePrefix="1">
      <alignment horizontal="left"/>
      <protection/>
    </xf>
    <xf numFmtId="0" fontId="9" fillId="0" borderId="17" xfId="0" applyFont="1" applyBorder="1" applyAlignment="1">
      <alignment/>
    </xf>
    <xf numFmtId="215" fontId="9" fillId="0" borderId="18" xfId="0" applyNumberFormat="1" applyFont="1" applyBorder="1" applyAlignment="1" applyProtection="1">
      <alignment/>
      <protection/>
    </xf>
    <xf numFmtId="214" fontId="9" fillId="0" borderId="18" xfId="0" applyNumberFormat="1" applyFont="1" applyBorder="1" applyAlignment="1" applyProtection="1">
      <alignment/>
      <protection/>
    </xf>
    <xf numFmtId="0" fontId="9" fillId="0" borderId="18" xfId="0" applyFont="1" applyBorder="1" applyAlignment="1">
      <alignment/>
    </xf>
    <xf numFmtId="215" fontId="9" fillId="0" borderId="1" xfId="0" applyNumberFormat="1" applyFont="1" applyBorder="1" applyAlignment="1" applyProtection="1">
      <alignment/>
      <protection/>
    </xf>
    <xf numFmtId="214" fontId="9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215" fontId="9" fillId="0" borderId="21" xfId="0" applyNumberFormat="1" applyFont="1" applyBorder="1" applyAlignment="1" applyProtection="1">
      <alignment/>
      <protection/>
    </xf>
    <xf numFmtId="215" fontId="9" fillId="0" borderId="20" xfId="0" applyNumberFormat="1" applyFont="1" applyBorder="1" applyAlignment="1" applyProtection="1">
      <alignment/>
      <protection/>
    </xf>
    <xf numFmtId="219" fontId="9" fillId="0" borderId="22" xfId="15" applyNumberFormat="1" applyFont="1" applyBorder="1" applyAlignment="1" applyProtection="1">
      <alignment/>
      <protection/>
    </xf>
    <xf numFmtId="214" fontId="9" fillId="0" borderId="21" xfId="0" applyNumberFormat="1" applyFont="1" applyBorder="1" applyAlignment="1" applyProtection="1">
      <alignment/>
      <protection/>
    </xf>
    <xf numFmtId="1" fontId="9" fillId="0" borderId="21" xfId="0" applyNumberFormat="1" applyFont="1" applyBorder="1" applyAlignment="1" applyProtection="1">
      <alignment/>
      <protection/>
    </xf>
    <xf numFmtId="1" fontId="9" fillId="0" borderId="23" xfId="0" applyNumberFormat="1" applyFont="1" applyBorder="1" applyAlignment="1" applyProtection="1">
      <alignment/>
      <protection/>
    </xf>
    <xf numFmtId="1" fontId="9" fillId="0" borderId="24" xfId="0" applyNumberFormat="1" applyFont="1" applyBorder="1" applyAlignment="1" applyProtection="1">
      <alignment/>
      <protection/>
    </xf>
    <xf numFmtId="214" fontId="9" fillId="0" borderId="22" xfId="0" applyNumberFormat="1" applyFont="1" applyBorder="1" applyAlignment="1" applyProtection="1">
      <alignment/>
      <protection/>
    </xf>
    <xf numFmtId="37" fontId="9" fillId="0" borderId="25" xfId="0" applyNumberFormat="1" applyFont="1" applyBorder="1" applyAlignment="1" applyProtection="1">
      <alignment/>
      <protection/>
    </xf>
    <xf numFmtId="37" fontId="9" fillId="0" borderId="26" xfId="0" applyNumberFormat="1" applyFont="1" applyBorder="1" applyAlignment="1" applyProtection="1">
      <alignment/>
      <protection/>
    </xf>
    <xf numFmtId="0" fontId="9" fillId="0" borderId="20" xfId="0" applyFont="1" applyBorder="1" applyAlignment="1" applyProtection="1" quotePrefix="1">
      <alignment horizontal="left"/>
      <protection/>
    </xf>
    <xf numFmtId="217" fontId="9" fillId="0" borderId="27" xfId="0" applyNumberFormat="1" applyFont="1" applyBorder="1" applyAlignment="1" applyProtection="1">
      <alignment/>
      <protection/>
    </xf>
    <xf numFmtId="217" fontId="9" fillId="0" borderId="21" xfId="0" applyNumberFormat="1" applyFont="1" applyBorder="1" applyAlignment="1" applyProtection="1">
      <alignment/>
      <protection/>
    </xf>
    <xf numFmtId="215" fontId="9" fillId="0" borderId="23" xfId="0" applyNumberFormat="1" applyFont="1" applyBorder="1" applyAlignment="1" applyProtection="1">
      <alignment/>
      <protection/>
    </xf>
    <xf numFmtId="213" fontId="9" fillId="0" borderId="28" xfId="15" applyNumberFormat="1" applyFont="1" applyBorder="1" applyAlignment="1" applyProtection="1">
      <alignment/>
      <protection/>
    </xf>
    <xf numFmtId="212" fontId="9" fillId="0" borderId="29" xfId="15" applyNumberFormat="1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left"/>
      <protection/>
    </xf>
    <xf numFmtId="214" fontId="9" fillId="0" borderId="30" xfId="0" applyNumberFormat="1" applyFont="1" applyBorder="1" applyAlignment="1" applyProtection="1">
      <alignment/>
      <protection/>
    </xf>
    <xf numFmtId="214" fontId="9" fillId="0" borderId="20" xfId="0" applyNumberFormat="1" applyFont="1" applyBorder="1" applyAlignment="1" applyProtection="1">
      <alignment/>
      <protection/>
    </xf>
    <xf numFmtId="214" fontId="9" fillId="0" borderId="31" xfId="0" applyNumberFormat="1" applyFont="1" applyBorder="1" applyAlignment="1" applyProtection="1">
      <alignment/>
      <protection/>
    </xf>
    <xf numFmtId="214" fontId="8" fillId="0" borderId="0" xfId="0" applyNumberFormat="1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3" fillId="0" borderId="32" xfId="0" applyFont="1" applyBorder="1" applyAlignment="1" quotePrefix="1">
      <alignment/>
    </xf>
    <xf numFmtId="0" fontId="9" fillId="0" borderId="0" xfId="0" applyFont="1" applyAlignment="1" applyProtection="1" quotePrefix="1">
      <alignment horizontal="left"/>
      <protection/>
    </xf>
    <xf numFmtId="214" fontId="9" fillId="0" borderId="0" xfId="0" applyNumberFormat="1" applyFont="1" applyAlignment="1" applyProtection="1">
      <alignment/>
      <protection/>
    </xf>
    <xf numFmtId="0" fontId="13" fillId="0" borderId="0" xfId="0" applyFont="1" applyAlignment="1" applyProtection="1" quotePrefix="1">
      <alignment horizontal="left"/>
      <protection/>
    </xf>
    <xf numFmtId="14" fontId="13" fillId="0" borderId="0" xfId="0" applyNumberFormat="1" applyFont="1" applyAlignment="1" quotePrefix="1">
      <alignment/>
    </xf>
    <xf numFmtId="37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7" fillId="0" borderId="0" xfId="0" applyFont="1" applyAlignment="1" applyProtection="1">
      <alignment horizontal="left"/>
      <protection/>
    </xf>
    <xf numFmtId="214" fontId="9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43" fontId="8" fillId="0" borderId="0" xfId="15" applyFont="1" applyAlignment="1">
      <alignment/>
    </xf>
    <xf numFmtId="43" fontId="0" fillId="0" borderId="0" xfId="15" applyAlignment="1">
      <alignment/>
    </xf>
    <xf numFmtId="0" fontId="0" fillId="0" borderId="0" xfId="0" applyBorder="1" applyAlignment="1">
      <alignment/>
    </xf>
    <xf numFmtId="215" fontId="8" fillId="0" borderId="0" xfId="0" applyNumberFormat="1" applyFont="1" applyBorder="1" applyAlignment="1" applyProtection="1">
      <alignment/>
      <protection/>
    </xf>
    <xf numFmtId="214" fontId="8" fillId="0" borderId="0" xfId="0" applyNumberFormat="1" applyFont="1" applyBorder="1" applyAlignment="1" applyProtection="1">
      <alignment/>
      <protection/>
    </xf>
    <xf numFmtId="43" fontId="8" fillId="0" borderId="0" xfId="15" applyFont="1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0" fontId="7" fillId="0" borderId="2" xfId="0" applyFont="1" applyBorder="1" applyAlignment="1" quotePrefix="1">
      <alignment horizontal="left"/>
    </xf>
    <xf numFmtId="0" fontId="7" fillId="0" borderId="1" xfId="0" applyFont="1" applyBorder="1" applyAlignment="1" quotePrefix="1">
      <alignment horizontal="right"/>
    </xf>
    <xf numFmtId="0" fontId="7" fillId="0" borderId="2" xfId="0" applyFont="1" applyBorder="1" applyAlignment="1">
      <alignment horizontal="centerContinuous"/>
    </xf>
    <xf numFmtId="0" fontId="7" fillId="0" borderId="1" xfId="0" applyFont="1" applyBorder="1" applyAlignment="1" quotePrefix="1">
      <alignment horizontal="centerContinuous"/>
    </xf>
    <xf numFmtId="0" fontId="7" fillId="0" borderId="6" xfId="0" applyFont="1" applyBorder="1" applyAlignment="1" quotePrefix="1">
      <alignment horizontal="right"/>
    </xf>
    <xf numFmtId="0" fontId="7" fillId="0" borderId="5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2" xfId="0" applyFont="1" applyBorder="1" applyAlignment="1" quotePrefix="1">
      <alignment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215" fontId="7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14" fontId="7" fillId="0" borderId="3" xfId="0" applyNumberFormat="1" applyFont="1" applyBorder="1" applyAlignment="1" applyProtection="1">
      <alignment/>
      <protection/>
    </xf>
    <xf numFmtId="211" fontId="0" fillId="0" borderId="0" xfId="0" applyNumberFormat="1" applyBorder="1" applyAlignment="1">
      <alignment/>
    </xf>
    <xf numFmtId="214" fontId="7" fillId="0" borderId="0" xfId="0" applyNumberFormat="1" applyFont="1" applyBorder="1" applyAlignment="1" applyProtection="1">
      <alignment/>
      <protection/>
    </xf>
    <xf numFmtId="211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211" fontId="7" fillId="0" borderId="11" xfId="0" applyNumberFormat="1" applyFont="1" applyBorder="1" applyAlignment="1">
      <alignment/>
    </xf>
    <xf numFmtId="212" fontId="7" fillId="0" borderId="11" xfId="15" applyNumberFormat="1" applyFont="1" applyBorder="1" applyAlignment="1">
      <alignment/>
    </xf>
    <xf numFmtId="211" fontId="7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 quotePrefix="1">
      <alignment horizontal="left"/>
    </xf>
    <xf numFmtId="214" fontId="7" fillId="0" borderId="3" xfId="0" applyNumberFormat="1" applyFont="1" applyBorder="1" applyAlignment="1" applyProtection="1">
      <alignment/>
      <protection/>
    </xf>
    <xf numFmtId="211" fontId="14" fillId="0" borderId="0" xfId="0" applyNumberFormat="1" applyFont="1" applyAlignment="1">
      <alignment/>
    </xf>
    <xf numFmtId="214" fontId="7" fillId="0" borderId="11" xfId="0" applyNumberFormat="1" applyFont="1" applyBorder="1" applyAlignment="1" applyProtection="1">
      <alignment/>
      <protection/>
    </xf>
    <xf numFmtId="215" fontId="7" fillId="0" borderId="3" xfId="0" applyNumberFormat="1" applyFont="1" applyBorder="1" applyAlignment="1" applyProtection="1">
      <alignment/>
      <protection/>
    </xf>
    <xf numFmtId="215" fontId="7" fillId="0" borderId="0" xfId="0" applyNumberFormat="1" applyFont="1" applyBorder="1" applyAlignment="1" applyProtection="1">
      <alignment/>
      <protection/>
    </xf>
    <xf numFmtId="214" fontId="7" fillId="0" borderId="15" xfId="0" applyNumberFormat="1" applyFont="1" applyBorder="1" applyAlignment="1" applyProtection="1">
      <alignment/>
      <protection/>
    </xf>
    <xf numFmtId="212" fontId="7" fillId="0" borderId="3" xfId="15" applyNumberFormat="1" applyFont="1" applyBorder="1" applyAlignment="1" applyProtection="1">
      <alignment horizontal="right"/>
      <protection/>
    </xf>
    <xf numFmtId="0" fontId="7" fillId="0" borderId="33" xfId="0" applyFont="1" applyBorder="1" applyAlignment="1">
      <alignment horizontal="center"/>
    </xf>
    <xf numFmtId="219" fontId="7" fillId="0" borderId="11" xfId="0" applyNumberFormat="1" applyFont="1" applyBorder="1" applyAlignment="1" applyProtection="1">
      <alignment/>
      <protection/>
    </xf>
    <xf numFmtId="219" fontId="7" fillId="0" borderId="19" xfId="0" applyNumberFormat="1" applyFont="1" applyBorder="1" applyAlignment="1" applyProtection="1">
      <alignment/>
      <protection/>
    </xf>
    <xf numFmtId="215" fontId="7" fillId="0" borderId="34" xfId="0" applyNumberFormat="1" applyFont="1" applyBorder="1" applyAlignment="1" applyProtection="1">
      <alignment/>
      <protection/>
    </xf>
    <xf numFmtId="214" fontId="7" fillId="0" borderId="34" xfId="0" applyNumberFormat="1" applyFont="1" applyBorder="1" applyAlignment="1" applyProtection="1">
      <alignment/>
      <protection/>
    </xf>
    <xf numFmtId="211" fontId="7" fillId="0" borderId="34" xfId="0" applyNumberFormat="1" applyFont="1" applyBorder="1" applyAlignment="1">
      <alignment/>
    </xf>
    <xf numFmtId="0" fontId="7" fillId="0" borderId="34" xfId="0" applyFont="1" applyBorder="1" applyAlignment="1">
      <alignment/>
    </xf>
    <xf numFmtId="212" fontId="7" fillId="0" borderId="2" xfId="15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/>
    </xf>
    <xf numFmtId="215" fontId="7" fillId="0" borderId="1" xfId="0" applyNumberFormat="1" applyFont="1" applyBorder="1" applyAlignment="1" applyProtection="1">
      <alignment/>
      <protection/>
    </xf>
    <xf numFmtId="215" fontId="7" fillId="0" borderId="35" xfId="0" applyNumberFormat="1" applyFont="1" applyBorder="1" applyAlignment="1" applyProtection="1">
      <alignment/>
      <protection/>
    </xf>
    <xf numFmtId="212" fontId="7" fillId="0" borderId="35" xfId="15" applyNumberFormat="1" applyFont="1" applyBorder="1" applyAlignment="1" applyProtection="1">
      <alignment/>
      <protection/>
    </xf>
    <xf numFmtId="215" fontId="7" fillId="0" borderId="6" xfId="0" applyNumberFormat="1" applyFont="1" applyBorder="1" applyAlignment="1" applyProtection="1">
      <alignment/>
      <protection/>
    </xf>
    <xf numFmtId="214" fontId="7" fillId="0" borderId="36" xfId="0" applyNumberFormat="1" applyFont="1" applyBorder="1" applyAlignment="1" applyProtection="1">
      <alignment/>
      <protection/>
    </xf>
    <xf numFmtId="215" fontId="7" fillId="0" borderId="34" xfId="15" applyNumberFormat="1" applyFont="1" applyBorder="1" applyAlignment="1" applyProtection="1">
      <alignment/>
      <protection/>
    </xf>
    <xf numFmtId="213" fontId="7" fillId="0" borderId="6" xfId="15" applyNumberFormat="1" applyFont="1" applyBorder="1" applyAlignment="1" applyProtection="1">
      <alignment/>
      <protection/>
    </xf>
    <xf numFmtId="214" fontId="7" fillId="0" borderId="37" xfId="0" applyNumberFormat="1" applyFont="1" applyBorder="1" applyAlignment="1" applyProtection="1">
      <alignment/>
      <protection/>
    </xf>
    <xf numFmtId="214" fontId="7" fillId="0" borderId="38" xfId="0" applyNumberFormat="1" applyFont="1" applyBorder="1" applyAlignment="1" applyProtection="1">
      <alignment/>
      <protection/>
    </xf>
    <xf numFmtId="0" fontId="7" fillId="0" borderId="28" xfId="0" applyFont="1" applyBorder="1" applyAlignment="1" quotePrefix="1">
      <alignment horizontal="left"/>
    </xf>
    <xf numFmtId="215" fontId="7" fillId="0" borderId="21" xfId="0" applyNumberFormat="1" applyFont="1" applyBorder="1" applyAlignment="1" applyProtection="1">
      <alignment/>
      <protection/>
    </xf>
    <xf numFmtId="215" fontId="7" fillId="0" borderId="20" xfId="0" applyNumberFormat="1" applyFont="1" applyBorder="1" applyAlignment="1" applyProtection="1">
      <alignment/>
      <protection/>
    </xf>
    <xf numFmtId="214" fontId="7" fillId="0" borderId="21" xfId="0" applyNumberFormat="1" applyFont="1" applyBorder="1" applyAlignment="1" applyProtection="1">
      <alignment/>
      <protection/>
    </xf>
    <xf numFmtId="0" fontId="7" fillId="0" borderId="21" xfId="0" applyFont="1" applyBorder="1" applyAlignment="1">
      <alignment/>
    </xf>
    <xf numFmtId="214" fontId="7" fillId="0" borderId="20" xfId="0" applyNumberFormat="1" applyFont="1" applyBorder="1" applyAlignment="1" applyProtection="1">
      <alignment/>
      <protection/>
    </xf>
    <xf numFmtId="214" fontId="7" fillId="0" borderId="28" xfId="0" applyNumberFormat="1" applyFont="1" applyBorder="1" applyAlignment="1" applyProtection="1">
      <alignment/>
      <protection/>
    </xf>
    <xf numFmtId="0" fontId="7" fillId="0" borderId="28" xfId="0" applyFont="1" applyBorder="1" applyAlignment="1">
      <alignment/>
    </xf>
    <xf numFmtId="0" fontId="7" fillId="0" borderId="0" xfId="0" applyFont="1" applyAlignment="1" applyProtection="1" quotePrefix="1">
      <alignment horizontal="left"/>
      <protection/>
    </xf>
    <xf numFmtId="21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center"/>
    </xf>
    <xf numFmtId="214" fontId="9" fillId="0" borderId="0" xfId="0" applyNumberFormat="1" applyFont="1" applyAlignment="1" applyProtection="1" quotePrefix="1">
      <alignment horizontal="left"/>
      <protection/>
    </xf>
    <xf numFmtId="43" fontId="9" fillId="0" borderId="0" xfId="15" applyFont="1" applyAlignment="1" applyProtection="1" quotePrefix="1">
      <alignment horizontal="left"/>
      <protection/>
    </xf>
    <xf numFmtId="214" fontId="7" fillId="0" borderId="0" xfId="0" applyNumberFormat="1" applyFont="1" applyAlignment="1">
      <alignment/>
    </xf>
    <xf numFmtId="0" fontId="7" fillId="0" borderId="0" xfId="0" applyFont="1" applyAlignment="1">
      <alignment/>
    </xf>
    <xf numFmtId="212" fontId="7" fillId="0" borderId="0" xfId="15" applyNumberFormat="1" applyFont="1" applyBorder="1" applyAlignment="1">
      <alignment/>
    </xf>
    <xf numFmtId="214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 quotePrefix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212" fontId="0" fillId="0" borderId="0" xfId="0" applyNumberFormat="1" applyAlignment="1">
      <alignment/>
    </xf>
    <xf numFmtId="214" fontId="0" fillId="0" borderId="0" xfId="0" applyNumberFormat="1" applyAlignment="1">
      <alignment/>
    </xf>
    <xf numFmtId="225" fontId="0" fillId="0" borderId="0" xfId="15" applyNumberFormat="1" applyAlignment="1">
      <alignment/>
    </xf>
    <xf numFmtId="194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214" fontId="7" fillId="0" borderId="11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" xfId="0" applyFont="1" applyBorder="1" applyAlignment="1" quotePrefix="1">
      <alignment horizontal="left"/>
    </xf>
    <xf numFmtId="0" fontId="7" fillId="0" borderId="34" xfId="0" applyFont="1" applyBorder="1" applyAlignment="1">
      <alignment/>
    </xf>
    <xf numFmtId="0" fontId="7" fillId="0" borderId="34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214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quotePrefix="1">
      <alignment horizontal="left"/>
    </xf>
    <xf numFmtId="214" fontId="7" fillId="0" borderId="34" xfId="0" applyNumberFormat="1" applyFont="1" applyBorder="1" applyAlignment="1" applyProtection="1">
      <alignment/>
      <protection/>
    </xf>
    <xf numFmtId="214" fontId="7" fillId="0" borderId="19" xfId="0" applyNumberFormat="1" applyFont="1" applyBorder="1" applyAlignment="1" applyProtection="1">
      <alignment/>
      <protection/>
    </xf>
    <xf numFmtId="214" fontId="7" fillId="0" borderId="5" xfId="0" applyNumberFormat="1" applyFont="1" applyBorder="1" applyAlignment="1" applyProtection="1">
      <alignment/>
      <protection/>
    </xf>
    <xf numFmtId="0" fontId="7" fillId="0" borderId="40" xfId="0" applyFont="1" applyBorder="1" applyAlignment="1" quotePrefix="1">
      <alignment horizontal="left"/>
    </xf>
    <xf numFmtId="214" fontId="7" fillId="0" borderId="21" xfId="0" applyNumberFormat="1" applyFont="1" applyBorder="1" applyAlignment="1" applyProtection="1">
      <alignment/>
      <protection/>
    </xf>
    <xf numFmtId="0" fontId="7" fillId="0" borderId="28" xfId="0" applyFont="1" applyBorder="1" applyAlignment="1">
      <alignment/>
    </xf>
    <xf numFmtId="214" fontId="7" fillId="0" borderId="23" xfId="0" applyNumberFormat="1" applyFont="1" applyBorder="1" applyAlignment="1" applyProtection="1">
      <alignment/>
      <protection/>
    </xf>
    <xf numFmtId="0" fontId="7" fillId="0" borderId="0" xfId="0" applyFont="1" applyAlignment="1" quotePrefix="1">
      <alignment/>
    </xf>
    <xf numFmtId="2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 quotePrefix="1">
      <alignment horizontal="left"/>
    </xf>
    <xf numFmtId="0" fontId="0" fillId="2" borderId="0" xfId="0" applyFill="1" applyBorder="1" applyAlignment="1">
      <alignment/>
    </xf>
    <xf numFmtId="0" fontId="7" fillId="0" borderId="11" xfId="0" applyFont="1" applyBorder="1" applyAlignment="1" applyProtection="1" quotePrefix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212" fontId="7" fillId="0" borderId="3" xfId="15" applyNumberFormat="1" applyFont="1" applyBorder="1" applyAlignment="1">
      <alignment/>
    </xf>
    <xf numFmtId="214" fontId="7" fillId="0" borderId="0" xfId="0" applyNumberFormat="1" applyFont="1" applyBorder="1" applyAlignment="1">
      <alignment/>
    </xf>
    <xf numFmtId="212" fontId="7" fillId="0" borderId="0" xfId="15" applyNumberFormat="1" applyFont="1" applyBorder="1" applyAlignment="1">
      <alignment/>
    </xf>
    <xf numFmtId="214" fontId="0" fillId="0" borderId="0" xfId="0" applyNumberFormat="1" applyBorder="1" applyAlignment="1">
      <alignment/>
    </xf>
    <xf numFmtId="212" fontId="7" fillId="0" borderId="2" xfId="0" applyNumberFormat="1" applyFont="1" applyBorder="1" applyAlignment="1">
      <alignment/>
    </xf>
    <xf numFmtId="214" fontId="7" fillId="0" borderId="19" xfId="0" applyNumberFormat="1" applyFont="1" applyBorder="1" applyAlignment="1" applyProtection="1">
      <alignment/>
      <protection/>
    </xf>
    <xf numFmtId="212" fontId="7" fillId="0" borderId="2" xfId="15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6" xfId="0" applyFont="1" applyBorder="1" applyAlignment="1">
      <alignment/>
    </xf>
    <xf numFmtId="212" fontId="0" fillId="0" borderId="0" xfId="15" applyNumberFormat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 applyProtection="1">
      <alignment horizontal="centerContinuous"/>
      <protection/>
    </xf>
    <xf numFmtId="214" fontId="7" fillId="0" borderId="0" xfId="0" applyNumberFormat="1" applyFont="1" applyAlignment="1" applyProtection="1">
      <alignment horizontal="centerContinuous"/>
      <protection/>
    </xf>
    <xf numFmtId="194" fontId="7" fillId="0" borderId="0" xfId="0" applyNumberFormat="1" applyFont="1" applyAlignment="1">
      <alignment/>
    </xf>
    <xf numFmtId="0" fontId="9" fillId="0" borderId="0" xfId="0" applyFont="1" applyAlignment="1" quotePrefix="1">
      <alignment horizontal="left"/>
    </xf>
    <xf numFmtId="0" fontId="7" fillId="0" borderId="0" xfId="0" applyFont="1" applyAlignment="1" applyProtection="1" quotePrefix="1">
      <alignment/>
      <protection/>
    </xf>
    <xf numFmtId="214" fontId="9" fillId="0" borderId="10" xfId="0" applyNumberFormat="1" applyFont="1" applyBorder="1" applyAlignment="1" applyProtection="1">
      <alignment/>
      <protection/>
    </xf>
    <xf numFmtId="212" fontId="9" fillId="0" borderId="12" xfId="15" applyNumberFormat="1" applyFont="1" applyBorder="1" applyAlignment="1" applyProtection="1">
      <alignment/>
      <protection/>
    </xf>
    <xf numFmtId="214" fontId="9" fillId="0" borderId="41" xfId="0" applyNumberFormat="1" applyFont="1" applyBorder="1" applyAlignment="1" applyProtection="1">
      <alignment/>
      <protection/>
    </xf>
    <xf numFmtId="0" fontId="9" fillId="0" borderId="5" xfId="0" applyFont="1" applyBorder="1" applyAlignment="1" quotePrefix="1">
      <alignment horizontal="center"/>
    </xf>
    <xf numFmtId="0" fontId="9" fillId="0" borderId="6" xfId="0" applyFont="1" applyBorder="1" applyAlignment="1" quotePrefix="1">
      <alignment horizontal="center"/>
    </xf>
    <xf numFmtId="0" fontId="9" fillId="0" borderId="35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214" fontId="9" fillId="0" borderId="0" xfId="0" applyNumberFormat="1" applyFont="1" applyAlignment="1">
      <alignment horizontal="right"/>
    </xf>
    <xf numFmtId="0" fontId="9" fillId="0" borderId="0" xfId="0" applyFont="1" applyAlignment="1" quotePrefix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3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81"/>
  <sheetViews>
    <sheetView showGridLines="0" showZeros="0"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4" sqref="F14"/>
    </sheetView>
  </sheetViews>
  <sheetFormatPr defaultColWidth="9.33203125" defaultRowHeight="21"/>
  <cols>
    <col min="2" max="2" width="45.16015625" style="0" customWidth="1"/>
    <col min="3" max="3" width="6.83203125" style="0" customWidth="1"/>
    <col min="4" max="4" width="7.33203125" style="0" customWidth="1"/>
    <col min="5" max="5" width="12" style="0" customWidth="1"/>
    <col min="6" max="6" width="16.16015625" style="0" customWidth="1"/>
    <col min="7" max="7" width="9.16015625" style="0" customWidth="1"/>
    <col min="8" max="8" width="11" style="0" customWidth="1"/>
    <col min="9" max="9" width="13" style="0" customWidth="1"/>
    <col min="10" max="10" width="8.5" style="0" customWidth="1"/>
    <col min="11" max="11" width="7.33203125" style="0" customWidth="1"/>
    <col min="12" max="12" width="11.5" style="0" customWidth="1"/>
    <col min="13" max="13" width="14.16015625" style="0" customWidth="1"/>
    <col min="14" max="14" width="8.83203125" style="0" customWidth="1"/>
    <col min="15" max="15" width="8.66015625" style="0" customWidth="1"/>
    <col min="16" max="16" width="12.33203125" style="0" customWidth="1"/>
    <col min="17" max="17" width="14.33203125" style="0" customWidth="1"/>
    <col min="18" max="18" width="19.66015625" style="0" customWidth="1"/>
    <col min="19" max="19" width="16" style="0" customWidth="1"/>
    <col min="20" max="20" width="16.66015625" style="0" bestFit="1" customWidth="1"/>
    <col min="21" max="21" width="19" style="0" customWidth="1"/>
    <col min="22" max="22" width="10.16015625" style="0" customWidth="1"/>
    <col min="23" max="23" width="12.5" style="0" customWidth="1"/>
    <col min="24" max="24" width="25.33203125" style="0" customWidth="1"/>
    <col min="25" max="25" width="19.83203125" style="0" customWidth="1"/>
    <col min="26" max="26" width="21.83203125" style="0" customWidth="1"/>
    <col min="27" max="27" width="21.5" style="0" customWidth="1"/>
    <col min="28" max="28" width="21.83203125" style="0" customWidth="1"/>
    <col min="29" max="29" width="21.66015625" style="0" customWidth="1"/>
    <col min="30" max="30" width="27" style="0" customWidth="1"/>
    <col min="31" max="31" width="15.83203125" style="0" customWidth="1"/>
  </cols>
  <sheetData>
    <row r="1" spans="2:23" ht="34.5">
      <c r="B1" s="1" t="s">
        <v>0</v>
      </c>
      <c r="C1" s="2"/>
      <c r="D1" s="3"/>
      <c r="E1" s="2"/>
      <c r="F1" s="4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5"/>
    </row>
    <row r="2" spans="2:23" ht="29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 t="s">
        <v>1</v>
      </c>
      <c r="U2" s="9"/>
      <c r="V2" s="9"/>
      <c r="W2" s="5"/>
    </row>
    <row r="3" spans="2:23" ht="29.25">
      <c r="B3" s="10" t="s">
        <v>2</v>
      </c>
      <c r="C3" s="257" t="s">
        <v>3</v>
      </c>
      <c r="D3" s="258"/>
      <c r="E3" s="258"/>
      <c r="F3" s="259"/>
      <c r="G3" s="11"/>
      <c r="H3" s="6" t="s">
        <v>4</v>
      </c>
      <c r="I3" s="6"/>
      <c r="J3" s="12" t="s">
        <v>5</v>
      </c>
      <c r="K3" s="9"/>
      <c r="L3" s="9"/>
      <c r="M3" s="9"/>
      <c r="N3" s="257" t="s">
        <v>6</v>
      </c>
      <c r="O3" s="258"/>
      <c r="P3" s="258"/>
      <c r="Q3" s="259"/>
      <c r="R3" s="13" t="s">
        <v>7</v>
      </c>
      <c r="S3" s="14" t="s">
        <v>8</v>
      </c>
      <c r="T3" s="13" t="s">
        <v>9</v>
      </c>
      <c r="U3" s="13" t="s">
        <v>10</v>
      </c>
      <c r="V3" s="13" t="s">
        <v>11</v>
      </c>
      <c r="W3" s="5"/>
    </row>
    <row r="4" spans="2:23" ht="29.25">
      <c r="B4" s="15" t="s">
        <v>12</v>
      </c>
      <c r="C4" s="16" t="s">
        <v>13</v>
      </c>
      <c r="D4" s="17" t="s">
        <v>14</v>
      </c>
      <c r="E4" s="12" t="s">
        <v>15</v>
      </c>
      <c r="F4" s="12" t="s">
        <v>16</v>
      </c>
      <c r="G4" s="12" t="s">
        <v>13</v>
      </c>
      <c r="H4" s="12" t="s">
        <v>15</v>
      </c>
      <c r="I4" s="12" t="s">
        <v>16</v>
      </c>
      <c r="J4" s="11" t="s">
        <v>13</v>
      </c>
      <c r="K4" s="17" t="s">
        <v>14</v>
      </c>
      <c r="L4" s="12" t="s">
        <v>15</v>
      </c>
      <c r="M4" s="16" t="s">
        <v>16</v>
      </c>
      <c r="N4" s="18" t="s">
        <v>13</v>
      </c>
      <c r="O4" s="19" t="s">
        <v>14</v>
      </c>
      <c r="P4" s="20" t="s">
        <v>15</v>
      </c>
      <c r="Q4" s="21" t="s">
        <v>16</v>
      </c>
      <c r="R4" s="11"/>
      <c r="S4" s="22"/>
      <c r="T4" s="23" t="s">
        <v>17</v>
      </c>
      <c r="U4" s="11"/>
      <c r="V4" s="11"/>
      <c r="W4" s="5"/>
    </row>
    <row r="5" spans="2:22" ht="29.25">
      <c r="B5" s="24" t="s">
        <v>18</v>
      </c>
      <c r="C5" s="25">
        <v>78</v>
      </c>
      <c r="D5" s="25">
        <v>140</v>
      </c>
      <c r="E5" s="26">
        <v>491.9</v>
      </c>
      <c r="F5" s="26">
        <v>3099</v>
      </c>
      <c r="G5" s="27">
        <v>38</v>
      </c>
      <c r="H5" s="28">
        <v>19.44</v>
      </c>
      <c r="I5" s="256">
        <v>122</v>
      </c>
      <c r="J5" s="29"/>
      <c r="K5" s="30"/>
      <c r="L5" s="28"/>
      <c r="M5" s="28"/>
      <c r="N5" s="31">
        <v>198</v>
      </c>
      <c r="O5" s="25">
        <v>266</v>
      </c>
      <c r="P5" s="28">
        <v>335.8</v>
      </c>
      <c r="Q5" s="32">
        <v>1301.8</v>
      </c>
      <c r="R5" s="33">
        <v>74.5</v>
      </c>
      <c r="S5" s="254">
        <v>1941.8</v>
      </c>
      <c r="T5" s="35"/>
      <c r="U5" s="28">
        <f aca="true" t="shared" si="0" ref="U5:U20">T5+S5+R5+Q5+M5+I5+F5</f>
        <v>6539.1</v>
      </c>
      <c r="V5" s="28">
        <f aca="true" t="shared" si="1" ref="V5:V20">U5*100/$U$21</f>
        <v>16.72703553065766</v>
      </c>
    </row>
    <row r="6" spans="2:22" ht="29.25">
      <c r="B6" s="36" t="s">
        <v>19</v>
      </c>
      <c r="C6" s="37"/>
      <c r="D6" s="25"/>
      <c r="E6" s="26"/>
      <c r="F6" s="38"/>
      <c r="G6" s="39"/>
      <c r="H6" s="28"/>
      <c r="I6" s="28"/>
      <c r="J6" s="27"/>
      <c r="K6" s="39"/>
      <c r="L6" s="28"/>
      <c r="M6" s="28"/>
      <c r="N6" s="40"/>
      <c r="O6" s="41"/>
      <c r="P6" s="42"/>
      <c r="Q6" s="43"/>
      <c r="R6" s="44"/>
      <c r="S6" s="255">
        <v>12999.7</v>
      </c>
      <c r="T6" s="28"/>
      <c r="U6" s="28">
        <f t="shared" si="0"/>
        <v>12999.7</v>
      </c>
      <c r="V6" s="28">
        <f t="shared" si="1"/>
        <v>33.25326784846391</v>
      </c>
    </row>
    <row r="7" spans="2:31" ht="29.25">
      <c r="B7" s="45" t="s">
        <v>20</v>
      </c>
      <c r="C7" s="46">
        <v>10</v>
      </c>
      <c r="D7" s="25">
        <v>32</v>
      </c>
      <c r="E7" s="47">
        <v>305</v>
      </c>
      <c r="F7" s="32">
        <v>6600.2</v>
      </c>
      <c r="G7" s="27"/>
      <c r="H7" s="28"/>
      <c r="I7" s="28"/>
      <c r="J7" s="29"/>
      <c r="K7" s="7"/>
      <c r="L7" s="28"/>
      <c r="M7" s="28"/>
      <c r="N7" s="48">
        <v>13</v>
      </c>
      <c r="O7" s="49">
        <v>29</v>
      </c>
      <c r="P7" s="50">
        <v>129.6</v>
      </c>
      <c r="Q7" s="51">
        <v>178.8</v>
      </c>
      <c r="R7" s="28">
        <v>51.6</v>
      </c>
      <c r="S7" s="28"/>
      <c r="T7" s="28"/>
      <c r="U7" s="28">
        <f t="shared" si="0"/>
        <v>6830.599999999999</v>
      </c>
      <c r="V7" s="28">
        <f t="shared" si="1"/>
        <v>17.472693321054916</v>
      </c>
      <c r="Y7" s="52"/>
      <c r="Z7" s="52"/>
      <c r="AA7" s="52"/>
      <c r="AB7" s="52"/>
      <c r="AC7" s="52"/>
      <c r="AD7" s="52"/>
      <c r="AE7" s="53"/>
    </row>
    <row r="8" spans="2:31" ht="29.25">
      <c r="B8" s="36" t="s">
        <v>21</v>
      </c>
      <c r="C8" s="27">
        <v>1</v>
      </c>
      <c r="D8" s="39">
        <v>6</v>
      </c>
      <c r="E8" s="28">
        <v>66.3</v>
      </c>
      <c r="F8" s="28">
        <v>454.1</v>
      </c>
      <c r="G8" s="27"/>
      <c r="H8" s="28"/>
      <c r="I8" s="28"/>
      <c r="J8" s="29"/>
      <c r="K8" s="7"/>
      <c r="L8" s="28"/>
      <c r="M8" s="28"/>
      <c r="N8" s="27"/>
      <c r="O8" s="39"/>
      <c r="P8" s="28"/>
      <c r="Q8" s="28"/>
      <c r="R8" s="28">
        <v>210.9</v>
      </c>
      <c r="S8" s="28">
        <v>0</v>
      </c>
      <c r="T8" s="254">
        <v>2077.2</v>
      </c>
      <c r="U8" s="30">
        <f t="shared" si="0"/>
        <v>2742.2</v>
      </c>
      <c r="V8" s="28">
        <f t="shared" si="1"/>
        <v>7.014555035428336</v>
      </c>
      <c r="W8" s="5"/>
      <c r="X8" s="54"/>
      <c r="Y8" s="54"/>
      <c r="Z8" s="54"/>
      <c r="AA8" s="54"/>
      <c r="AB8" s="54"/>
      <c r="AC8" s="54"/>
      <c r="AD8" s="54"/>
      <c r="AE8" s="55"/>
    </row>
    <row r="9" spans="2:31" ht="29.25">
      <c r="B9" s="45" t="s">
        <v>22</v>
      </c>
      <c r="C9" s="27"/>
      <c r="D9" s="39"/>
      <c r="E9" s="28"/>
      <c r="F9" s="28"/>
      <c r="G9" s="27"/>
      <c r="H9" s="28"/>
      <c r="I9" s="28"/>
      <c r="J9" s="29"/>
      <c r="K9" s="56"/>
      <c r="L9" s="28"/>
      <c r="M9" s="28"/>
      <c r="N9" s="27"/>
      <c r="O9" s="39"/>
      <c r="P9" s="28"/>
      <c r="Q9" s="28"/>
      <c r="R9" s="28"/>
      <c r="S9" s="28"/>
      <c r="T9" s="57">
        <v>3025</v>
      </c>
      <c r="U9" s="28">
        <f t="shared" si="0"/>
        <v>3025</v>
      </c>
      <c r="V9" s="28">
        <f t="shared" si="1"/>
        <v>7.737958202235693</v>
      </c>
      <c r="W9" s="5"/>
      <c r="X9" s="54"/>
      <c r="Y9" s="54"/>
      <c r="Z9" s="54"/>
      <c r="AA9" s="54"/>
      <c r="AB9" s="54"/>
      <c r="AC9" s="54"/>
      <c r="AD9" s="54"/>
      <c r="AE9" s="55"/>
    </row>
    <row r="10" spans="2:31" ht="29.25">
      <c r="B10" s="36" t="s">
        <v>23</v>
      </c>
      <c r="C10" s="58"/>
      <c r="D10" s="39"/>
      <c r="E10" s="59"/>
      <c r="F10" s="59"/>
      <c r="G10" s="27"/>
      <c r="H10" s="28"/>
      <c r="I10" s="28"/>
      <c r="J10" s="27">
        <v>108</v>
      </c>
      <c r="K10" s="60">
        <v>323</v>
      </c>
      <c r="L10" s="28">
        <v>2326.5</v>
      </c>
      <c r="M10" s="28">
        <v>3934.3</v>
      </c>
      <c r="N10" s="27"/>
      <c r="O10" s="39"/>
      <c r="P10" s="28"/>
      <c r="Q10" s="28"/>
      <c r="R10" s="28"/>
      <c r="S10" s="28"/>
      <c r="T10" s="28"/>
      <c r="U10" s="28">
        <f t="shared" si="0"/>
        <v>3934.3</v>
      </c>
      <c r="V10" s="28">
        <f t="shared" si="1"/>
        <v>10.06395006778707</v>
      </c>
      <c r="W10" s="5"/>
      <c r="X10" s="54"/>
      <c r="Y10" s="54"/>
      <c r="Z10" s="54"/>
      <c r="AA10" s="54"/>
      <c r="AB10" s="54"/>
      <c r="AC10" s="54"/>
      <c r="AD10" s="54"/>
      <c r="AE10" s="55"/>
    </row>
    <row r="11" spans="2:31" ht="29.25">
      <c r="B11" s="36" t="s">
        <v>24</v>
      </c>
      <c r="C11" s="31">
        <v>1</v>
      </c>
      <c r="D11" s="25">
        <v>6</v>
      </c>
      <c r="E11" s="28">
        <v>48.4</v>
      </c>
      <c r="F11" s="28">
        <v>1105.5</v>
      </c>
      <c r="G11" s="27"/>
      <c r="H11" s="28"/>
      <c r="I11" s="28"/>
      <c r="J11" s="29"/>
      <c r="K11" s="7"/>
      <c r="L11" s="28"/>
      <c r="M11" s="28"/>
      <c r="N11" s="31"/>
      <c r="O11" s="25"/>
      <c r="P11" s="61"/>
      <c r="Q11" s="28"/>
      <c r="R11" s="62">
        <v>85.9</v>
      </c>
      <c r="S11" s="28"/>
      <c r="T11" s="28"/>
      <c r="U11" s="28">
        <f t="shared" si="0"/>
        <v>1191.4</v>
      </c>
      <c r="V11" s="28">
        <f t="shared" si="1"/>
        <v>3.047604430460696</v>
      </c>
      <c r="W11" s="5"/>
      <c r="X11" s="54"/>
      <c r="Y11" s="54"/>
      <c r="Z11" s="54"/>
      <c r="AA11" s="54"/>
      <c r="AB11" s="54"/>
      <c r="AC11" s="54"/>
      <c r="AD11" s="54"/>
      <c r="AE11" s="55"/>
    </row>
    <row r="12" spans="2:31" ht="29.25">
      <c r="B12" s="45" t="s">
        <v>25</v>
      </c>
      <c r="C12" s="48"/>
      <c r="D12" s="49"/>
      <c r="E12" s="50"/>
      <c r="F12" s="51"/>
      <c r="G12" s="27"/>
      <c r="H12" s="28"/>
      <c r="I12" s="28"/>
      <c r="J12" s="29"/>
      <c r="K12" s="56"/>
      <c r="L12" s="28"/>
      <c r="M12" s="28"/>
      <c r="N12" s="27"/>
      <c r="O12" s="39"/>
      <c r="P12" s="28"/>
      <c r="Q12" s="28"/>
      <c r="R12" s="63">
        <v>26.7</v>
      </c>
      <c r="S12" s="30"/>
      <c r="T12" s="28"/>
      <c r="U12" s="28">
        <f t="shared" si="0"/>
        <v>26.7</v>
      </c>
      <c r="V12" s="28">
        <f t="shared" si="1"/>
        <v>0.06829867239659272</v>
      </c>
      <c r="W12" s="5"/>
      <c r="X12" s="54"/>
      <c r="Y12" s="54"/>
      <c r="Z12" s="54"/>
      <c r="AA12" s="54"/>
      <c r="AB12" s="54"/>
      <c r="AC12" s="54"/>
      <c r="AD12" s="54"/>
      <c r="AE12" s="55"/>
    </row>
    <row r="13" spans="2:31" ht="29.25">
      <c r="B13" s="45" t="s">
        <v>26</v>
      </c>
      <c r="C13" s="58"/>
      <c r="D13" s="39"/>
      <c r="E13" s="59"/>
      <c r="F13" s="59"/>
      <c r="G13" s="64"/>
      <c r="H13" s="28"/>
      <c r="I13" s="28"/>
      <c r="J13" s="29"/>
      <c r="K13" s="7"/>
      <c r="L13" s="28"/>
      <c r="M13" s="28"/>
      <c r="N13" s="27">
        <v>4</v>
      </c>
      <c r="O13" s="39">
        <v>4</v>
      </c>
      <c r="P13" s="28">
        <v>1.6</v>
      </c>
      <c r="Q13" s="28">
        <v>6</v>
      </c>
      <c r="R13" s="28"/>
      <c r="S13" s="28"/>
      <c r="T13" s="28"/>
      <c r="U13" s="28">
        <f t="shared" si="0"/>
        <v>6</v>
      </c>
      <c r="V13" s="28">
        <f t="shared" si="1"/>
        <v>0.015348016268897242</v>
      </c>
      <c r="W13" s="5"/>
      <c r="X13" s="54"/>
      <c r="Y13" s="54"/>
      <c r="Z13" s="54"/>
      <c r="AA13" s="54"/>
      <c r="AB13" s="54"/>
      <c r="AC13" s="54"/>
      <c r="AD13" s="54"/>
      <c r="AE13" s="55"/>
    </row>
    <row r="14" spans="2:31" ht="29.25">
      <c r="B14" s="36" t="s">
        <v>27</v>
      </c>
      <c r="C14" s="46">
        <v>0</v>
      </c>
      <c r="D14" s="25">
        <v>4</v>
      </c>
      <c r="E14" s="26">
        <v>48</v>
      </c>
      <c r="F14" s="26">
        <v>1435.2</v>
      </c>
      <c r="G14" s="27"/>
      <c r="H14" s="28"/>
      <c r="I14" s="28"/>
      <c r="J14" s="29"/>
      <c r="K14" s="7"/>
      <c r="L14" s="28"/>
      <c r="M14" s="28"/>
      <c r="N14" s="27"/>
      <c r="O14" s="39"/>
      <c r="P14" s="28"/>
      <c r="Q14" s="28"/>
      <c r="R14" s="28">
        <v>95.1</v>
      </c>
      <c r="S14" s="28"/>
      <c r="T14" s="28"/>
      <c r="U14" s="28">
        <f t="shared" si="0"/>
        <v>1530.3</v>
      </c>
      <c r="V14" s="28">
        <f t="shared" si="1"/>
        <v>3.9145115493822416</v>
      </c>
      <c r="W14" s="5"/>
      <c r="X14" s="54"/>
      <c r="Y14" s="54"/>
      <c r="Z14" s="54"/>
      <c r="AA14" s="54"/>
      <c r="AB14" s="54"/>
      <c r="AC14" s="54"/>
      <c r="AD14" s="54"/>
      <c r="AE14" s="55"/>
    </row>
    <row r="15" spans="2:31" ht="29.25">
      <c r="B15" s="36" t="s">
        <v>28</v>
      </c>
      <c r="C15" s="27"/>
      <c r="D15" s="39"/>
      <c r="E15" s="28"/>
      <c r="F15" s="28"/>
      <c r="G15" s="64"/>
      <c r="H15" s="28"/>
      <c r="I15" s="28"/>
      <c r="J15" s="29"/>
      <c r="K15" s="7"/>
      <c r="L15" s="28"/>
      <c r="M15" s="28"/>
      <c r="N15" s="27">
        <v>8</v>
      </c>
      <c r="O15" s="39">
        <v>11</v>
      </c>
      <c r="P15" s="28">
        <v>7.2</v>
      </c>
      <c r="Q15" s="28">
        <v>24.3</v>
      </c>
      <c r="R15" s="28"/>
      <c r="S15" s="28"/>
      <c r="T15" s="28"/>
      <c r="U15" s="28">
        <f t="shared" si="0"/>
        <v>24.3</v>
      </c>
      <c r="V15" s="28">
        <f t="shared" si="1"/>
        <v>0.06215946588903383</v>
      </c>
      <c r="W15" s="5"/>
      <c r="X15" s="54"/>
      <c r="Y15" s="54"/>
      <c r="Z15" s="54"/>
      <c r="AA15" s="54"/>
      <c r="AB15" s="54"/>
      <c r="AC15" s="54"/>
      <c r="AD15" s="54"/>
      <c r="AE15" s="55"/>
    </row>
    <row r="16" spans="2:31" ht="29.25">
      <c r="B16" s="36" t="s">
        <v>29</v>
      </c>
      <c r="C16" s="29"/>
      <c r="D16" s="56"/>
      <c r="E16" s="65"/>
      <c r="F16" s="29"/>
      <c r="G16" s="27"/>
      <c r="H16" s="28"/>
      <c r="I16" s="28"/>
      <c r="J16" s="29"/>
      <c r="K16" s="7"/>
      <c r="L16" s="28"/>
      <c r="M16" s="28"/>
      <c r="N16" s="27">
        <v>147</v>
      </c>
      <c r="O16" s="39">
        <v>176</v>
      </c>
      <c r="P16" s="28">
        <v>389.3</v>
      </c>
      <c r="Q16" s="66">
        <v>120.4</v>
      </c>
      <c r="R16" s="67"/>
      <c r="S16" s="28"/>
      <c r="T16" s="28"/>
      <c r="U16" s="28">
        <f t="shared" si="0"/>
        <v>120.4</v>
      </c>
      <c r="V16" s="28">
        <f t="shared" si="1"/>
        <v>0.307983526462538</v>
      </c>
      <c r="W16" s="5"/>
      <c r="X16" s="54"/>
      <c r="Y16" s="54"/>
      <c r="Z16" s="54"/>
      <c r="AA16" s="54"/>
      <c r="AB16" s="54"/>
      <c r="AC16" s="54"/>
      <c r="AD16" s="54"/>
      <c r="AE16" s="55"/>
    </row>
    <row r="17" spans="2:31" ht="29.25">
      <c r="B17" s="24" t="s">
        <v>30</v>
      </c>
      <c r="C17" s="7"/>
      <c r="D17" s="56"/>
      <c r="E17" s="68"/>
      <c r="F17" s="7"/>
      <c r="G17" s="27"/>
      <c r="H17" s="28"/>
      <c r="I17" s="28"/>
      <c r="J17" s="29"/>
      <c r="K17" s="56"/>
      <c r="L17" s="28"/>
      <c r="M17" s="28"/>
      <c r="N17" s="37">
        <v>6</v>
      </c>
      <c r="O17" s="69">
        <v>13</v>
      </c>
      <c r="P17" s="70">
        <v>40.6</v>
      </c>
      <c r="Q17" s="71">
        <v>52.8</v>
      </c>
      <c r="R17" s="28"/>
      <c r="S17" s="28"/>
      <c r="T17" s="28"/>
      <c r="U17" s="28">
        <f t="shared" si="0"/>
        <v>52.8</v>
      </c>
      <c r="V17" s="28">
        <f t="shared" si="1"/>
        <v>0.13506254316629573</v>
      </c>
      <c r="W17" s="5"/>
      <c r="X17" s="54"/>
      <c r="Y17" s="54"/>
      <c r="Z17" s="54"/>
      <c r="AA17" s="54"/>
      <c r="AB17" s="54"/>
      <c r="AC17" s="54"/>
      <c r="AD17" s="54"/>
      <c r="AE17" s="55"/>
    </row>
    <row r="18" spans="2:31" ht="29.25">
      <c r="B18" s="24" t="s">
        <v>31</v>
      </c>
      <c r="C18" s="39"/>
      <c r="D18" s="39"/>
      <c r="E18" s="26"/>
      <c r="F18" s="30"/>
      <c r="G18" s="27"/>
      <c r="H18" s="29"/>
      <c r="I18" s="28"/>
      <c r="J18" s="29"/>
      <c r="K18" s="7"/>
      <c r="L18" s="28"/>
      <c r="M18" s="28"/>
      <c r="N18" s="27">
        <v>10</v>
      </c>
      <c r="O18" s="39">
        <v>10</v>
      </c>
      <c r="P18" s="28">
        <v>25.1</v>
      </c>
      <c r="Q18" s="28">
        <v>8.9</v>
      </c>
      <c r="R18" s="28"/>
      <c r="S18" s="28"/>
      <c r="T18" s="28"/>
      <c r="U18" s="28">
        <f t="shared" si="0"/>
        <v>8.9</v>
      </c>
      <c r="V18" s="28">
        <f t="shared" si="1"/>
        <v>0.022766224132197577</v>
      </c>
      <c r="W18" s="5"/>
      <c r="X18" s="54"/>
      <c r="Y18" s="54"/>
      <c r="Z18" s="54"/>
      <c r="AA18" s="54"/>
      <c r="AB18" s="54"/>
      <c r="AC18" s="54"/>
      <c r="AD18" s="54"/>
      <c r="AE18" s="55"/>
    </row>
    <row r="19" spans="2:31" ht="29.25">
      <c r="B19" s="72" t="s">
        <v>32</v>
      </c>
      <c r="C19" s="39"/>
      <c r="D19" s="39"/>
      <c r="E19" s="26"/>
      <c r="F19" s="30"/>
      <c r="G19" s="27"/>
      <c r="H19" s="28"/>
      <c r="I19" s="28"/>
      <c r="J19" s="29"/>
      <c r="K19" s="7"/>
      <c r="L19" s="28"/>
      <c r="M19" s="28"/>
      <c r="N19" s="27">
        <v>30</v>
      </c>
      <c r="O19" s="39">
        <v>40</v>
      </c>
      <c r="P19" s="28">
        <v>117.8</v>
      </c>
      <c r="Q19" s="28">
        <v>53.6</v>
      </c>
      <c r="R19" s="73"/>
      <c r="S19" s="28"/>
      <c r="T19" s="28"/>
      <c r="U19" s="28">
        <f t="shared" si="0"/>
        <v>53.6</v>
      </c>
      <c r="V19" s="28">
        <f t="shared" si="1"/>
        <v>0.13710894533548204</v>
      </c>
      <c r="W19" s="5"/>
      <c r="X19" s="54"/>
      <c r="Y19" s="54"/>
      <c r="Z19" s="54"/>
      <c r="AA19" s="54"/>
      <c r="AB19" s="54"/>
      <c r="AC19" s="54"/>
      <c r="AD19" s="54"/>
      <c r="AE19" s="55"/>
    </row>
    <row r="20" spans="2:31" ht="29.25">
      <c r="B20" s="74" t="s">
        <v>33</v>
      </c>
      <c r="C20" s="6"/>
      <c r="D20" s="6"/>
      <c r="E20" s="22"/>
      <c r="F20" s="75"/>
      <c r="G20" s="76"/>
      <c r="H20" s="77"/>
      <c r="I20" s="77"/>
      <c r="J20" s="78"/>
      <c r="K20" s="6"/>
      <c r="L20" s="77"/>
      <c r="M20" s="77"/>
      <c r="N20" s="76">
        <v>7</v>
      </c>
      <c r="O20" s="79">
        <v>7</v>
      </c>
      <c r="P20" s="77">
        <v>2.7</v>
      </c>
      <c r="Q20" s="77">
        <v>7.7</v>
      </c>
      <c r="R20" s="77"/>
      <c r="S20" s="77"/>
      <c r="T20" s="77"/>
      <c r="U20" s="80">
        <f t="shared" si="0"/>
        <v>7.7</v>
      </c>
      <c r="V20" s="77">
        <f t="shared" si="1"/>
        <v>0.019696620878418128</v>
      </c>
      <c r="W20" s="5"/>
      <c r="X20" s="54"/>
      <c r="Y20" s="54"/>
      <c r="Z20" s="54"/>
      <c r="AA20" s="54"/>
      <c r="AB20" s="54"/>
      <c r="AC20" s="54"/>
      <c r="AD20" s="54"/>
      <c r="AE20" s="55"/>
    </row>
    <row r="21" spans="2:31" ht="30" thickBot="1">
      <c r="B21" s="81" t="s">
        <v>10</v>
      </c>
      <c r="C21" s="82">
        <f>SUM(C5:C20)</f>
        <v>90</v>
      </c>
      <c r="D21" s="83">
        <f>SUM(D4:D20)</f>
        <v>188</v>
      </c>
      <c r="E21" s="84">
        <f aca="true" t="shared" si="2" ref="E21:U21">SUM(E5:E20)</f>
        <v>959.5999999999999</v>
      </c>
      <c r="F21" s="85">
        <f t="shared" si="2"/>
        <v>12694.000000000002</v>
      </c>
      <c r="G21" s="86">
        <f t="shared" si="2"/>
        <v>38</v>
      </c>
      <c r="H21" s="85">
        <f t="shared" si="2"/>
        <v>19.44</v>
      </c>
      <c r="I21" s="85">
        <f t="shared" si="2"/>
        <v>122</v>
      </c>
      <c r="J21" s="87">
        <f t="shared" si="2"/>
        <v>108</v>
      </c>
      <c r="K21" s="88">
        <f t="shared" si="2"/>
        <v>323</v>
      </c>
      <c r="L21" s="89">
        <f t="shared" si="2"/>
        <v>2326.5</v>
      </c>
      <c r="M21" s="89">
        <f t="shared" si="2"/>
        <v>3934.3</v>
      </c>
      <c r="N21" s="90">
        <f t="shared" si="2"/>
        <v>423</v>
      </c>
      <c r="O21" s="91">
        <f t="shared" si="2"/>
        <v>556</v>
      </c>
      <c r="P21" s="89">
        <f t="shared" si="2"/>
        <v>1049.7</v>
      </c>
      <c r="Q21" s="89">
        <f t="shared" si="2"/>
        <v>1754.3</v>
      </c>
      <c r="R21" s="89">
        <f t="shared" si="2"/>
        <v>544.6999999999999</v>
      </c>
      <c r="S21" s="89">
        <f t="shared" si="2"/>
        <v>14941.5</v>
      </c>
      <c r="T21" s="89">
        <f t="shared" si="2"/>
        <v>5102.2</v>
      </c>
      <c r="U21" s="89">
        <f t="shared" si="2"/>
        <v>39093.00000000001</v>
      </c>
      <c r="V21" s="85">
        <f>SUM(V4:V20)</f>
        <v>99.99999999999999</v>
      </c>
      <c r="W21" s="5"/>
      <c r="X21" s="54"/>
      <c r="Y21" s="54"/>
      <c r="Z21" s="54"/>
      <c r="AA21" s="54"/>
      <c r="AB21" s="54"/>
      <c r="AC21" s="54"/>
      <c r="AD21" s="54"/>
      <c r="AE21" s="55"/>
    </row>
    <row r="22" spans="2:31" ht="30.75" thickBot="1" thickTop="1">
      <c r="B22" s="92" t="s">
        <v>34</v>
      </c>
      <c r="C22" s="82"/>
      <c r="D22" s="83"/>
      <c r="E22" s="93"/>
      <c r="F22" s="85">
        <f>F21*33.12</f>
        <v>420425.28</v>
      </c>
      <c r="G22" s="82"/>
      <c r="H22" s="94"/>
      <c r="I22" s="85">
        <f>I21*33.12</f>
        <v>4040.64</v>
      </c>
      <c r="J22" s="82"/>
      <c r="K22" s="83"/>
      <c r="L22" s="85"/>
      <c r="M22" s="85">
        <f>M21*33.12</f>
        <v>130304.01599999999</v>
      </c>
      <c r="N22" s="95"/>
      <c r="O22" s="96"/>
      <c r="P22" s="97"/>
      <c r="Q22" s="85">
        <f>Q21*33.12</f>
        <v>58102.416</v>
      </c>
      <c r="R22" s="85">
        <f>R21*33.12</f>
        <v>18040.463999999996</v>
      </c>
      <c r="S22" s="85">
        <f>S21*33.12</f>
        <v>494862.48</v>
      </c>
      <c r="T22" s="85">
        <f>T21*33.12</f>
        <v>168984.86399999997</v>
      </c>
      <c r="U22" s="85">
        <f>U21*33.12</f>
        <v>1294760.1600000001</v>
      </c>
      <c r="V22" s="85"/>
      <c r="W22" s="5"/>
      <c r="X22" s="55"/>
      <c r="Y22" s="55"/>
      <c r="Z22" s="55"/>
      <c r="AA22" s="55"/>
      <c r="AB22" s="55"/>
      <c r="AC22" s="55"/>
      <c r="AD22" s="55"/>
      <c r="AE22" s="55"/>
    </row>
    <row r="23" spans="2:31" ht="30.75" thickBot="1" thickTop="1">
      <c r="B23" s="98" t="s">
        <v>35</v>
      </c>
      <c r="C23" s="82"/>
      <c r="D23" s="83"/>
      <c r="E23" s="85"/>
      <c r="F23" s="99">
        <f>F21*100/$U$21</f>
        <v>32.471286419563604</v>
      </c>
      <c r="G23" s="82"/>
      <c r="H23" s="85"/>
      <c r="I23" s="99">
        <f>I21*100/$U$21</f>
        <v>0.3120763308009106</v>
      </c>
      <c r="J23" s="85"/>
      <c r="K23" s="100"/>
      <c r="L23" s="85"/>
      <c r="M23" s="99">
        <f>M21*100/$U$21</f>
        <v>10.06395006778707</v>
      </c>
      <c r="N23" s="85"/>
      <c r="O23" s="101"/>
      <c r="P23" s="85"/>
      <c r="Q23" s="99">
        <f>Q21*100/$U$21</f>
        <v>4.487504156754405</v>
      </c>
      <c r="R23" s="99">
        <f>R21*100/$U$21</f>
        <v>1.3933440769447212</v>
      </c>
      <c r="S23" s="99">
        <f>S21*100/$U$21</f>
        <v>38.22039751362136</v>
      </c>
      <c r="T23" s="99">
        <f>T21*100/$U$21</f>
        <v>13.051441434527918</v>
      </c>
      <c r="U23" s="99">
        <f>U21*100/$U$21</f>
        <v>100</v>
      </c>
      <c r="V23" s="99"/>
      <c r="W23" s="102"/>
      <c r="X23" s="55"/>
      <c r="Y23" s="55"/>
      <c r="Z23" s="55"/>
      <c r="AA23" s="55"/>
      <c r="AB23" s="55"/>
      <c r="AC23" s="55"/>
      <c r="AD23" s="55"/>
      <c r="AE23" s="55"/>
    </row>
    <row r="24" spans="2:31" ht="30" thickTop="1">
      <c r="B24" s="103" t="s">
        <v>36</v>
      </c>
      <c r="R24" s="104" t="s">
        <v>37</v>
      </c>
      <c r="U24" s="105"/>
      <c r="V24" s="105"/>
      <c r="W24" s="5"/>
      <c r="X24" s="55"/>
      <c r="Y24" s="55"/>
      <c r="Z24" s="55"/>
      <c r="AA24" s="55"/>
      <c r="AB24" s="55"/>
      <c r="AC24" s="55"/>
      <c r="AD24" s="55"/>
      <c r="AE24" s="55"/>
    </row>
    <row r="25" spans="2:31" ht="29.25">
      <c r="B25" s="106" t="s">
        <v>38</v>
      </c>
      <c r="C25" s="60"/>
      <c r="D25" s="60"/>
      <c r="E25" s="107"/>
      <c r="F25" s="107"/>
      <c r="G25" s="60"/>
      <c r="H25" s="56"/>
      <c r="I25" s="56"/>
      <c r="J25" s="56"/>
      <c r="K25" s="56"/>
      <c r="L25" s="56"/>
      <c r="M25" s="56"/>
      <c r="N25" s="56"/>
      <c r="O25" s="56"/>
      <c r="P25" s="107"/>
      <c r="R25" s="108"/>
      <c r="T25" s="109" t="s">
        <v>39</v>
      </c>
      <c r="U25" s="10"/>
      <c r="V25" s="10"/>
      <c r="X25" s="55"/>
      <c r="Y25" s="55"/>
      <c r="Z25" s="55"/>
      <c r="AA25" s="55"/>
      <c r="AB25" s="55"/>
      <c r="AC25" s="55"/>
      <c r="AD25" s="55"/>
      <c r="AE25" s="55"/>
    </row>
    <row r="26" spans="2:31" ht="29.25">
      <c r="B26" s="106" t="s">
        <v>40</v>
      </c>
      <c r="C26" s="60"/>
      <c r="D26" s="60"/>
      <c r="E26" s="107"/>
      <c r="F26" s="107"/>
      <c r="G26" s="60"/>
      <c r="H26" s="56"/>
      <c r="I26" s="56"/>
      <c r="J26" s="56"/>
      <c r="K26" s="56"/>
      <c r="L26" s="56"/>
      <c r="M26" s="56"/>
      <c r="N26" s="110"/>
      <c r="O26" s="56"/>
      <c r="P26" s="107"/>
      <c r="S26" s="10"/>
      <c r="T26" s="10"/>
      <c r="U26" s="111"/>
      <c r="V26" s="10"/>
      <c r="X26" s="55"/>
      <c r="Y26" s="55"/>
      <c r="Z26" s="55"/>
      <c r="AA26" s="55"/>
      <c r="AB26" s="55"/>
      <c r="AC26" s="55"/>
      <c r="AD26" s="55"/>
      <c r="AE26" s="55"/>
    </row>
    <row r="27" spans="2:31" ht="29.25">
      <c r="B27" s="106" t="s">
        <v>41</v>
      </c>
      <c r="C27" s="60"/>
      <c r="D27" s="60"/>
      <c r="E27" s="107"/>
      <c r="F27" s="107"/>
      <c r="G27" s="60"/>
      <c r="H27" s="56"/>
      <c r="I27" s="56"/>
      <c r="J27" s="56"/>
      <c r="K27" s="56"/>
      <c r="L27" s="56"/>
      <c r="M27" s="56"/>
      <c r="N27" s="56"/>
      <c r="O27" s="56"/>
      <c r="P27" s="107"/>
      <c r="Q27" s="112"/>
      <c r="T27" s="10"/>
      <c r="U27" s="10"/>
      <c r="V27" s="10"/>
      <c r="X27" s="55"/>
      <c r="Y27" s="55"/>
      <c r="Z27" s="55"/>
      <c r="AA27" s="55"/>
      <c r="AB27" s="55"/>
      <c r="AC27" s="55"/>
      <c r="AD27" s="55"/>
      <c r="AE27" s="55"/>
    </row>
    <row r="28" spans="2:23" ht="29.25">
      <c r="B28" s="113"/>
      <c r="C28" s="60"/>
      <c r="D28" s="60"/>
      <c r="E28" s="107"/>
      <c r="F28" s="107"/>
      <c r="G28" s="56"/>
      <c r="H28" s="56"/>
      <c r="I28" s="56"/>
      <c r="J28" s="56"/>
      <c r="K28" s="56"/>
      <c r="L28" s="56"/>
      <c r="M28" s="56"/>
      <c r="N28" s="60"/>
      <c r="O28" s="60"/>
      <c r="P28" s="107"/>
      <c r="Q28" s="107"/>
      <c r="R28" s="107"/>
      <c r="S28" s="107"/>
      <c r="T28" s="114"/>
      <c r="U28" s="107"/>
      <c r="V28" s="107"/>
      <c r="W28" s="5"/>
    </row>
    <row r="29" spans="2:23" ht="26.25">
      <c r="B29" s="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5"/>
    </row>
    <row r="30" spans="2:23" ht="23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3:23" ht="23.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S31" s="116"/>
      <c r="T31" s="5"/>
      <c r="U31" s="5"/>
      <c r="V31" s="5"/>
      <c r="W31" s="5"/>
    </row>
    <row r="32" ht="21">
      <c r="S32" s="117"/>
    </row>
    <row r="33" ht="21">
      <c r="S33" s="117"/>
    </row>
    <row r="34" spans="18:19" ht="29.25">
      <c r="R34" s="107"/>
      <c r="S34" s="117"/>
    </row>
    <row r="35" ht="21">
      <c r="S35" s="117"/>
    </row>
    <row r="36" ht="21">
      <c r="S36" s="117"/>
    </row>
    <row r="37" ht="21">
      <c r="S37" s="117"/>
    </row>
    <row r="38" ht="21">
      <c r="S38" s="117"/>
    </row>
    <row r="39" ht="21">
      <c r="S39" s="117"/>
    </row>
    <row r="40" ht="21">
      <c r="S40" s="117"/>
    </row>
    <row r="41" ht="21">
      <c r="S41" s="117"/>
    </row>
    <row r="42" ht="21">
      <c r="S42" s="117"/>
    </row>
    <row r="43" ht="21">
      <c r="S43" s="117"/>
    </row>
    <row r="44" ht="21">
      <c r="S44" s="117"/>
    </row>
    <row r="45" spans="14:19" ht="23.25">
      <c r="N45" s="118"/>
      <c r="O45" s="118"/>
      <c r="P45" s="118"/>
      <c r="Q45" s="119"/>
      <c r="R45" s="120"/>
      <c r="S45" s="121"/>
    </row>
    <row r="46" spans="14:19" ht="21">
      <c r="N46" s="118"/>
      <c r="O46" s="118"/>
      <c r="P46" s="118"/>
      <c r="Q46" s="118"/>
      <c r="R46" s="118"/>
      <c r="S46" s="117"/>
    </row>
    <row r="47" spans="14:19" ht="23.25">
      <c r="N47" s="119"/>
      <c r="O47" s="119"/>
      <c r="P47" s="120"/>
      <c r="Q47" s="120"/>
      <c r="R47" s="118"/>
      <c r="S47" s="117"/>
    </row>
    <row r="48" ht="21">
      <c r="S48" s="117"/>
    </row>
    <row r="49" ht="21">
      <c r="S49" s="117"/>
    </row>
    <row r="50" ht="21">
      <c r="S50" s="117"/>
    </row>
    <row r="51" ht="21">
      <c r="S51" s="117"/>
    </row>
    <row r="52" ht="21">
      <c r="S52" s="117"/>
    </row>
    <row r="53" ht="21">
      <c r="S53" s="117"/>
    </row>
    <row r="54" ht="21">
      <c r="S54" s="117"/>
    </row>
    <row r="55" ht="21">
      <c r="S55" s="117"/>
    </row>
    <row r="56" ht="21">
      <c r="S56" s="117"/>
    </row>
    <row r="57" ht="21">
      <c r="S57" s="117"/>
    </row>
    <row r="58" ht="21">
      <c r="S58" s="117"/>
    </row>
    <row r="59" ht="21">
      <c r="S59" s="117"/>
    </row>
    <row r="60" ht="21">
      <c r="S60" s="117"/>
    </row>
    <row r="61" ht="21">
      <c r="S61" s="117"/>
    </row>
    <row r="62" ht="21">
      <c r="S62" s="117"/>
    </row>
    <row r="63" ht="21">
      <c r="S63" s="117"/>
    </row>
    <row r="64" ht="21">
      <c r="S64" s="117"/>
    </row>
    <row r="65" ht="21">
      <c r="S65" s="117"/>
    </row>
    <row r="66" ht="21">
      <c r="S66" s="117"/>
    </row>
    <row r="67" ht="21">
      <c r="S67" s="117"/>
    </row>
    <row r="68" ht="21">
      <c r="S68" s="117"/>
    </row>
    <row r="69" ht="21">
      <c r="S69" s="117"/>
    </row>
    <row r="70" ht="21">
      <c r="S70" s="117"/>
    </row>
    <row r="71" ht="21">
      <c r="S71" s="117"/>
    </row>
    <row r="72" ht="21">
      <c r="S72" s="117"/>
    </row>
    <row r="73" ht="21">
      <c r="S73" s="117"/>
    </row>
    <row r="74" ht="21">
      <c r="S74" s="117"/>
    </row>
    <row r="75" ht="21">
      <c r="S75" s="117"/>
    </row>
    <row r="76" ht="21">
      <c r="S76" s="117"/>
    </row>
    <row r="77" ht="21">
      <c r="S77" s="117"/>
    </row>
    <row r="78" ht="21">
      <c r="S78" s="117"/>
    </row>
    <row r="79" ht="21">
      <c r="S79" s="117"/>
    </row>
    <row r="80" ht="21">
      <c r="S80" s="117"/>
    </row>
    <row r="81" ht="21">
      <c r="S81" s="117"/>
    </row>
  </sheetData>
  <mergeCells count="2">
    <mergeCell ref="N3:Q3"/>
    <mergeCell ref="C3:F3"/>
  </mergeCells>
  <printOptions horizontalCentered="1" verticalCentered="1"/>
  <pageMargins left="0.1968503937007874" right="0.1968503937007874" top="0.4724409448818898" bottom="0.03937007874015748" header="0.35433070866141736" footer="0.03937007874015748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showGridLines="0" showZeros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5" sqref="A35"/>
    </sheetView>
  </sheetViews>
  <sheetFormatPr defaultColWidth="9.33203125" defaultRowHeight="21"/>
  <cols>
    <col min="1" max="1" width="62" style="0" customWidth="1"/>
    <col min="2" max="2" width="8.5" style="0" customWidth="1"/>
    <col min="3" max="3" width="5.83203125" style="0" customWidth="1"/>
    <col min="4" max="4" width="12" style="0" customWidth="1"/>
    <col min="5" max="5" width="13.33203125" style="0" customWidth="1"/>
    <col min="6" max="6" width="10" style="0" customWidth="1"/>
    <col min="7" max="7" width="10.83203125" style="0" customWidth="1"/>
    <col min="8" max="8" width="11.5" style="0" customWidth="1"/>
    <col min="9" max="9" width="7.33203125" style="0" customWidth="1"/>
    <col min="10" max="10" width="7.66015625" style="0" customWidth="1"/>
    <col min="11" max="11" width="10.66015625" style="0" customWidth="1"/>
    <col min="12" max="12" width="13.16015625" style="0" customWidth="1"/>
    <col min="13" max="13" width="8.16015625" style="0" customWidth="1"/>
    <col min="14" max="14" width="8.33203125" style="0" customWidth="1"/>
    <col min="15" max="15" width="9.66015625" style="0" customWidth="1"/>
    <col min="16" max="16" width="12.66015625" style="0" customWidth="1"/>
    <col min="17" max="17" width="17" style="0" customWidth="1"/>
    <col min="18" max="18" width="12.5" style="0" customWidth="1"/>
    <col min="19" max="19" width="15.66015625" style="0" customWidth="1"/>
    <col min="20" max="20" width="16" style="0" customWidth="1"/>
    <col min="21" max="21" width="11" style="0" customWidth="1"/>
    <col min="23" max="23" width="13.83203125" style="0" customWidth="1"/>
  </cols>
  <sheetData>
    <row r="1" spans="1:21" ht="34.5">
      <c r="A1" s="260" t="s">
        <v>42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ht="26.2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 t="s">
        <v>1</v>
      </c>
      <c r="T2" s="122"/>
      <c r="U2" s="122"/>
    </row>
    <row r="3" spans="1:21" ht="26.25">
      <c r="A3" s="3" t="s">
        <v>43</v>
      </c>
      <c r="B3" s="123" t="s">
        <v>44</v>
      </c>
      <c r="C3" s="124" t="s">
        <v>45</v>
      </c>
      <c r="D3" s="122"/>
      <c r="E3" s="124"/>
      <c r="F3" s="123"/>
      <c r="G3" s="122" t="s">
        <v>4</v>
      </c>
      <c r="H3" s="122"/>
      <c r="I3" s="263" t="s">
        <v>5</v>
      </c>
      <c r="J3" s="264"/>
      <c r="K3" s="264"/>
      <c r="L3" s="265"/>
      <c r="M3" s="263" t="s">
        <v>46</v>
      </c>
      <c r="N3" s="264"/>
      <c r="O3" s="264"/>
      <c r="P3" s="265"/>
      <c r="Q3" s="126" t="s">
        <v>7</v>
      </c>
      <c r="R3" s="126" t="s">
        <v>8</v>
      </c>
      <c r="S3" s="126" t="s">
        <v>9</v>
      </c>
      <c r="T3" s="126" t="s">
        <v>10</v>
      </c>
      <c r="U3" s="126" t="s">
        <v>11</v>
      </c>
    </row>
    <row r="4" spans="1:21" s="118" customFormat="1" ht="26.25">
      <c r="A4" s="122"/>
      <c r="B4" s="127" t="s">
        <v>13</v>
      </c>
      <c r="C4" s="128" t="s">
        <v>14</v>
      </c>
      <c r="D4" s="129" t="s">
        <v>15</v>
      </c>
      <c r="E4" s="129" t="s">
        <v>16</v>
      </c>
      <c r="F4" s="129" t="s">
        <v>13</v>
      </c>
      <c r="G4" s="129" t="s">
        <v>15</v>
      </c>
      <c r="H4" s="129" t="s">
        <v>16</v>
      </c>
      <c r="I4" s="129" t="s">
        <v>13</v>
      </c>
      <c r="J4" s="130" t="s">
        <v>14</v>
      </c>
      <c r="K4" s="129" t="s">
        <v>15</v>
      </c>
      <c r="L4" s="129" t="s">
        <v>16</v>
      </c>
      <c r="M4" s="125" t="s">
        <v>13</v>
      </c>
      <c r="N4" s="131" t="s">
        <v>14</v>
      </c>
      <c r="O4" s="132" t="s">
        <v>15</v>
      </c>
      <c r="P4" s="133" t="s">
        <v>16</v>
      </c>
      <c r="Q4" s="123"/>
      <c r="R4" s="123"/>
      <c r="S4" s="134" t="s">
        <v>47</v>
      </c>
      <c r="T4" s="123"/>
      <c r="U4" s="123"/>
    </row>
    <row r="5" spans="1:23" s="118" customFormat="1" ht="26.25">
      <c r="A5" s="55" t="s">
        <v>48</v>
      </c>
      <c r="B5" s="135">
        <v>1</v>
      </c>
      <c r="C5" s="136">
        <v>1</v>
      </c>
      <c r="D5" s="70">
        <v>12</v>
      </c>
      <c r="E5" s="70">
        <v>90</v>
      </c>
      <c r="F5" s="40"/>
      <c r="G5" s="70"/>
      <c r="H5" s="70"/>
      <c r="I5" s="40">
        <v>1</v>
      </c>
      <c r="J5" s="137">
        <v>2</v>
      </c>
      <c r="K5" s="70">
        <f>9.4</f>
        <v>9.4</v>
      </c>
      <c r="L5" s="70">
        <v>29.6</v>
      </c>
      <c r="M5" s="135">
        <v>24</v>
      </c>
      <c r="N5" s="138">
        <v>34</v>
      </c>
      <c r="O5" s="70">
        <v>57.7</v>
      </c>
      <c r="P5" s="70">
        <v>139.2</v>
      </c>
      <c r="Q5" s="70">
        <v>98.1</v>
      </c>
      <c r="R5" s="70">
        <v>188.5</v>
      </c>
      <c r="S5" s="70">
        <v>239.1</v>
      </c>
      <c r="T5" s="70">
        <f aca="true" t="shared" si="0" ref="T5:T28">S5+R5+Q5+P5+L5+H5+E5</f>
        <v>784.5000000000001</v>
      </c>
      <c r="U5" s="139">
        <f aca="true" t="shared" si="1" ref="U5:U28">T5*100/$T$29</f>
        <v>2.006753127158315</v>
      </c>
      <c r="V5" s="140"/>
      <c r="W5" s="141"/>
    </row>
    <row r="6" spans="1:22" ht="26.25">
      <c r="A6" s="55" t="s">
        <v>49</v>
      </c>
      <c r="B6" s="135">
        <v>2</v>
      </c>
      <c r="C6" s="136">
        <v>2</v>
      </c>
      <c r="D6" s="70">
        <v>0.5</v>
      </c>
      <c r="E6" s="70">
        <v>3.2</v>
      </c>
      <c r="F6" s="40">
        <v>4</v>
      </c>
      <c r="G6" s="70">
        <v>0.52</v>
      </c>
      <c r="H6" s="70">
        <v>3.3</v>
      </c>
      <c r="I6" s="40"/>
      <c r="J6" s="137"/>
      <c r="K6" s="70"/>
      <c r="L6" s="70">
        <v>0</v>
      </c>
      <c r="M6" s="135">
        <v>16</v>
      </c>
      <c r="N6" s="138">
        <v>19</v>
      </c>
      <c r="O6" s="70">
        <v>43.2</v>
      </c>
      <c r="P6" s="70">
        <v>67.6</v>
      </c>
      <c r="Q6" s="70"/>
      <c r="R6" s="70">
        <v>1314.1</v>
      </c>
      <c r="S6" s="70"/>
      <c r="T6" s="70">
        <f t="shared" si="0"/>
        <v>1388.1999999999998</v>
      </c>
      <c r="U6" s="139">
        <f t="shared" si="1"/>
        <v>3.551019364080525</v>
      </c>
      <c r="V6" s="142"/>
    </row>
    <row r="7" spans="1:22" ht="26.25">
      <c r="A7" s="55" t="s">
        <v>50</v>
      </c>
      <c r="B7" s="143"/>
      <c r="C7" s="55"/>
      <c r="D7" s="70"/>
      <c r="E7" s="70">
        <v>0</v>
      </c>
      <c r="F7" s="40"/>
      <c r="G7" s="70"/>
      <c r="H7" s="70"/>
      <c r="I7" s="40"/>
      <c r="J7" s="137"/>
      <c r="K7" s="70"/>
      <c r="L7" s="70">
        <v>0</v>
      </c>
      <c r="M7" s="143">
        <v>3</v>
      </c>
      <c r="N7" s="144">
        <v>3</v>
      </c>
      <c r="O7" s="70">
        <v>1.9</v>
      </c>
      <c r="P7" s="70">
        <v>0.5</v>
      </c>
      <c r="Q7" s="70"/>
      <c r="R7" s="70">
        <v>0</v>
      </c>
      <c r="S7" s="70"/>
      <c r="T7" s="70">
        <f t="shared" si="0"/>
        <v>0.5</v>
      </c>
      <c r="U7" s="139">
        <f t="shared" si="1"/>
        <v>0.001279001355741437</v>
      </c>
      <c r="V7" s="142"/>
    </row>
    <row r="8" spans="1:22" ht="26.25">
      <c r="A8" s="55" t="s">
        <v>51</v>
      </c>
      <c r="B8" s="143">
        <v>2</v>
      </c>
      <c r="C8" s="55">
        <v>3</v>
      </c>
      <c r="D8" s="70">
        <v>36.8</v>
      </c>
      <c r="E8" s="70">
        <v>430.3</v>
      </c>
      <c r="F8" s="40"/>
      <c r="G8" s="70"/>
      <c r="H8" s="70"/>
      <c r="I8" s="40"/>
      <c r="J8" s="137"/>
      <c r="K8" s="70"/>
      <c r="L8" s="70">
        <v>0</v>
      </c>
      <c r="M8" s="143">
        <v>35</v>
      </c>
      <c r="N8" s="144">
        <v>38</v>
      </c>
      <c r="O8" s="70">
        <v>24.2</v>
      </c>
      <c r="P8" s="70">
        <v>77</v>
      </c>
      <c r="Q8" s="70"/>
      <c r="R8" s="70">
        <v>0</v>
      </c>
      <c r="S8" s="145"/>
      <c r="T8" s="70">
        <f t="shared" si="0"/>
        <v>507.3</v>
      </c>
      <c r="U8" s="139">
        <f t="shared" si="1"/>
        <v>1.297674775535262</v>
      </c>
      <c r="V8" s="142"/>
    </row>
    <row r="9" spans="1:22" ht="26.25">
      <c r="A9" s="55" t="s">
        <v>52</v>
      </c>
      <c r="B9" s="143"/>
      <c r="C9" s="55"/>
      <c r="D9" s="70"/>
      <c r="E9" s="70">
        <v>0</v>
      </c>
      <c r="F9" s="40"/>
      <c r="G9" s="70"/>
      <c r="H9" s="70"/>
      <c r="I9" s="40"/>
      <c r="J9" s="137"/>
      <c r="K9" s="70"/>
      <c r="L9" s="70">
        <v>0</v>
      </c>
      <c r="M9" s="143">
        <v>14</v>
      </c>
      <c r="N9" s="144">
        <v>15</v>
      </c>
      <c r="O9" s="70">
        <v>13.4</v>
      </c>
      <c r="P9" s="70">
        <v>32.1</v>
      </c>
      <c r="Q9" s="70">
        <v>75</v>
      </c>
      <c r="R9" s="70">
        <v>0</v>
      </c>
      <c r="S9" s="146"/>
      <c r="T9" s="70">
        <f t="shared" si="0"/>
        <v>107.1</v>
      </c>
      <c r="U9" s="139">
        <f t="shared" si="1"/>
        <v>0.27396209039981584</v>
      </c>
      <c r="V9" s="142"/>
    </row>
    <row r="10" spans="1:23" ht="26.25">
      <c r="A10" s="55" t="s">
        <v>53</v>
      </c>
      <c r="B10" s="135">
        <v>13</v>
      </c>
      <c r="C10" s="136">
        <v>25</v>
      </c>
      <c r="D10" s="70">
        <v>164.4</v>
      </c>
      <c r="E10" s="70">
        <v>1787.4</v>
      </c>
      <c r="F10" s="40"/>
      <c r="G10" s="70"/>
      <c r="H10" s="70"/>
      <c r="I10" s="40">
        <v>3</v>
      </c>
      <c r="J10" s="137">
        <v>4</v>
      </c>
      <c r="K10" s="70">
        <v>41</v>
      </c>
      <c r="L10" s="147">
        <v>109.7</v>
      </c>
      <c r="M10" s="135">
        <v>74</v>
      </c>
      <c r="N10" s="138">
        <v>108</v>
      </c>
      <c r="O10" s="70">
        <v>203.8</v>
      </c>
      <c r="P10" s="70">
        <v>327.2</v>
      </c>
      <c r="Q10" s="70">
        <v>10</v>
      </c>
      <c r="R10" s="70">
        <v>473.4</v>
      </c>
      <c r="S10" s="143"/>
      <c r="T10" s="70">
        <f t="shared" si="0"/>
        <v>2707.7</v>
      </c>
      <c r="U10" s="139">
        <f t="shared" si="1"/>
        <v>6.926303941882178</v>
      </c>
      <c r="V10" s="142"/>
      <c r="W10" s="148"/>
    </row>
    <row r="11" spans="1:22" ht="26.25">
      <c r="A11" s="149" t="s">
        <v>54</v>
      </c>
      <c r="B11" s="135"/>
      <c r="C11" s="136">
        <v>1</v>
      </c>
      <c r="D11" s="70">
        <v>5.8</v>
      </c>
      <c r="E11" s="70">
        <v>36.5</v>
      </c>
      <c r="F11" s="40"/>
      <c r="G11" s="70"/>
      <c r="H11" s="70"/>
      <c r="I11" s="40"/>
      <c r="J11" s="137"/>
      <c r="K11" s="70"/>
      <c r="L11" s="70">
        <v>0</v>
      </c>
      <c r="M11" s="135">
        <v>12</v>
      </c>
      <c r="N11" s="138">
        <v>13</v>
      </c>
      <c r="O11" s="70">
        <v>15.5</v>
      </c>
      <c r="P11" s="70">
        <v>37.3</v>
      </c>
      <c r="Q11" s="70"/>
      <c r="R11" s="70">
        <v>0</v>
      </c>
      <c r="S11" s="70"/>
      <c r="T11" s="70">
        <f t="shared" si="0"/>
        <v>73.8</v>
      </c>
      <c r="U11" s="139">
        <f t="shared" si="1"/>
        <v>0.1887806001074361</v>
      </c>
      <c r="V11" s="142"/>
    </row>
    <row r="12" spans="1:22" ht="26.25">
      <c r="A12" s="55" t="s">
        <v>55</v>
      </c>
      <c r="B12" s="135"/>
      <c r="C12" s="136"/>
      <c r="D12" s="70"/>
      <c r="E12" s="70">
        <v>0</v>
      </c>
      <c r="F12" s="40"/>
      <c r="G12" s="70"/>
      <c r="H12" s="70"/>
      <c r="I12" s="40"/>
      <c r="J12" s="137"/>
      <c r="K12" s="70"/>
      <c r="L12" s="70">
        <v>0</v>
      </c>
      <c r="M12" s="135">
        <v>21</v>
      </c>
      <c r="N12" s="138">
        <v>25</v>
      </c>
      <c r="O12" s="70">
        <v>41.5</v>
      </c>
      <c r="P12" s="70">
        <v>35</v>
      </c>
      <c r="Q12" s="70">
        <v>95.1</v>
      </c>
      <c r="R12" s="70">
        <v>0</v>
      </c>
      <c r="S12" s="143"/>
      <c r="T12" s="70">
        <f t="shared" si="0"/>
        <v>130.1</v>
      </c>
      <c r="U12" s="139">
        <f t="shared" si="1"/>
        <v>0.33279615276392194</v>
      </c>
      <c r="V12" s="142"/>
    </row>
    <row r="13" spans="1:22" ht="26.25">
      <c r="A13" s="55" t="s">
        <v>56</v>
      </c>
      <c r="B13" s="135">
        <v>6</v>
      </c>
      <c r="C13" s="136">
        <v>21</v>
      </c>
      <c r="D13" s="70">
        <v>115.2</v>
      </c>
      <c r="E13" s="70">
        <v>762.2</v>
      </c>
      <c r="F13" s="40">
        <v>3</v>
      </c>
      <c r="G13" s="70">
        <v>0.9</v>
      </c>
      <c r="H13" s="70">
        <v>5.8</v>
      </c>
      <c r="I13" s="40">
        <v>28</v>
      </c>
      <c r="J13" s="137">
        <v>88</v>
      </c>
      <c r="K13" s="70">
        <v>670.5</v>
      </c>
      <c r="L13" s="70">
        <v>995.6</v>
      </c>
      <c r="M13" s="135">
        <v>44</v>
      </c>
      <c r="N13" s="138">
        <v>54</v>
      </c>
      <c r="O13" s="70">
        <v>58.2</v>
      </c>
      <c r="P13" s="70">
        <v>195.8</v>
      </c>
      <c r="Q13" s="70"/>
      <c r="R13" s="70">
        <v>47.9</v>
      </c>
      <c r="S13" s="70"/>
      <c r="T13" s="70">
        <f t="shared" si="0"/>
        <v>2007.3</v>
      </c>
      <c r="U13" s="150">
        <f t="shared" si="1"/>
        <v>5.134678842759573</v>
      </c>
      <c r="V13" s="151"/>
    </row>
    <row r="14" spans="1:22" ht="26.25">
      <c r="A14" s="55" t="s">
        <v>57</v>
      </c>
      <c r="B14" s="135">
        <v>3</v>
      </c>
      <c r="C14" s="136">
        <v>7</v>
      </c>
      <c r="D14" s="70">
        <v>26.4</v>
      </c>
      <c r="E14" s="70">
        <v>166.3</v>
      </c>
      <c r="F14" s="40"/>
      <c r="G14" s="70"/>
      <c r="H14" s="70"/>
      <c r="I14" s="40">
        <v>1</v>
      </c>
      <c r="J14" s="137">
        <v>1</v>
      </c>
      <c r="K14" s="70">
        <v>2.9</v>
      </c>
      <c r="L14" s="70">
        <v>9.2</v>
      </c>
      <c r="M14" s="143">
        <v>3</v>
      </c>
      <c r="N14" s="144">
        <v>4</v>
      </c>
      <c r="O14" s="70">
        <v>4.7</v>
      </c>
      <c r="P14" s="70">
        <v>16.3</v>
      </c>
      <c r="Q14" s="70"/>
      <c r="R14" s="70">
        <v>0</v>
      </c>
      <c r="S14" s="146">
        <v>219.9</v>
      </c>
      <c r="T14" s="70">
        <f t="shared" si="0"/>
        <v>411.70000000000005</v>
      </c>
      <c r="U14" s="150">
        <f t="shared" si="1"/>
        <v>1.0531297163174995</v>
      </c>
      <c r="V14" s="151"/>
    </row>
    <row r="15" spans="1:22" ht="26.25">
      <c r="A15" s="149" t="s">
        <v>58</v>
      </c>
      <c r="B15" s="135">
        <v>27</v>
      </c>
      <c r="C15" s="136">
        <v>30</v>
      </c>
      <c r="D15" s="70">
        <v>13.3</v>
      </c>
      <c r="E15" s="70">
        <v>83.8</v>
      </c>
      <c r="F15" s="40"/>
      <c r="G15" s="70"/>
      <c r="H15" s="70"/>
      <c r="I15" s="40">
        <v>2</v>
      </c>
      <c r="J15" s="137">
        <v>5</v>
      </c>
      <c r="K15" s="70">
        <v>45</v>
      </c>
      <c r="L15" s="70">
        <v>141.1</v>
      </c>
      <c r="M15" s="135">
        <v>11</v>
      </c>
      <c r="N15" s="138">
        <v>12</v>
      </c>
      <c r="O15" s="70">
        <v>29.2</v>
      </c>
      <c r="P15" s="70">
        <v>92.5</v>
      </c>
      <c r="Q15" s="70">
        <v>5.4</v>
      </c>
      <c r="R15" s="70">
        <v>0</v>
      </c>
      <c r="S15" s="70"/>
      <c r="T15" s="70">
        <f t="shared" si="0"/>
        <v>322.8</v>
      </c>
      <c r="U15" s="139">
        <f t="shared" si="1"/>
        <v>0.8257232752666718</v>
      </c>
      <c r="V15" s="142"/>
    </row>
    <row r="16" spans="1:22" ht="26.25">
      <c r="A16" s="55" t="s">
        <v>59</v>
      </c>
      <c r="B16" s="135">
        <v>11</v>
      </c>
      <c r="C16" s="136">
        <v>36</v>
      </c>
      <c r="D16" s="70">
        <v>315.5</v>
      </c>
      <c r="E16" s="70">
        <v>5914.7</v>
      </c>
      <c r="F16" s="40"/>
      <c r="G16" s="70"/>
      <c r="H16" s="70"/>
      <c r="I16" s="40">
        <v>55</v>
      </c>
      <c r="J16" s="137">
        <v>176</v>
      </c>
      <c r="K16" s="70">
        <v>1281.4</v>
      </c>
      <c r="L16" s="70">
        <v>1950.8</v>
      </c>
      <c r="M16" s="135">
        <v>68</v>
      </c>
      <c r="N16" s="138">
        <v>104</v>
      </c>
      <c r="O16" s="70">
        <v>350</v>
      </c>
      <c r="P16" s="70">
        <v>312.5</v>
      </c>
      <c r="Q16" s="70">
        <v>46.5</v>
      </c>
      <c r="R16" s="70">
        <v>4286.9</v>
      </c>
      <c r="S16" s="143">
        <v>27.3</v>
      </c>
      <c r="T16" s="70">
        <f t="shared" si="0"/>
        <v>12538.7</v>
      </c>
      <c r="U16" s="139">
        <f t="shared" si="1"/>
        <v>32.07402859847031</v>
      </c>
      <c r="V16" s="142"/>
    </row>
    <row r="17" spans="1:22" ht="26.25">
      <c r="A17" s="55" t="s">
        <v>60</v>
      </c>
      <c r="B17" s="135">
        <v>10</v>
      </c>
      <c r="C17" s="136">
        <v>11</v>
      </c>
      <c r="D17" s="70">
        <v>37.3</v>
      </c>
      <c r="E17" s="70">
        <v>518.2</v>
      </c>
      <c r="F17" s="40">
        <v>3</v>
      </c>
      <c r="G17" s="70">
        <v>1.1</v>
      </c>
      <c r="H17" s="70">
        <v>6.6</v>
      </c>
      <c r="I17" s="40">
        <v>3</v>
      </c>
      <c r="J17" s="137">
        <v>6</v>
      </c>
      <c r="K17" s="70">
        <v>21.5</v>
      </c>
      <c r="L17" s="70">
        <v>46.5</v>
      </c>
      <c r="M17" s="135">
        <v>15</v>
      </c>
      <c r="N17" s="138">
        <v>19</v>
      </c>
      <c r="O17" s="70">
        <v>44.8</v>
      </c>
      <c r="P17" s="70">
        <v>61.9</v>
      </c>
      <c r="Q17" s="70">
        <v>47.7</v>
      </c>
      <c r="R17" s="70">
        <v>2143.9</v>
      </c>
      <c r="S17" s="143"/>
      <c r="T17" s="70">
        <f t="shared" si="0"/>
        <v>2824.8</v>
      </c>
      <c r="U17" s="139">
        <f t="shared" si="1"/>
        <v>7.225846059396823</v>
      </c>
      <c r="V17" s="142"/>
    </row>
    <row r="18" spans="1:22" ht="26.25">
      <c r="A18" s="55" t="s">
        <v>61</v>
      </c>
      <c r="B18" s="135"/>
      <c r="C18" s="136">
        <v>2</v>
      </c>
      <c r="D18" s="70">
        <v>14</v>
      </c>
      <c r="E18" s="70">
        <v>319.8</v>
      </c>
      <c r="F18" s="40"/>
      <c r="G18" s="70"/>
      <c r="H18" s="70"/>
      <c r="I18" s="40">
        <v>2</v>
      </c>
      <c r="J18" s="137">
        <v>8</v>
      </c>
      <c r="K18" s="70">
        <v>56.3</v>
      </c>
      <c r="L18" s="70">
        <v>169.9</v>
      </c>
      <c r="M18" s="135">
        <v>13</v>
      </c>
      <c r="N18" s="138">
        <v>18</v>
      </c>
      <c r="O18" s="70">
        <v>44.9</v>
      </c>
      <c r="P18" s="70">
        <v>74.7</v>
      </c>
      <c r="Q18" s="70">
        <v>9.7</v>
      </c>
      <c r="R18" s="70">
        <v>0</v>
      </c>
      <c r="S18" s="143"/>
      <c r="T18" s="70">
        <f t="shared" si="0"/>
        <v>574.1</v>
      </c>
      <c r="U18" s="139">
        <f t="shared" si="1"/>
        <v>1.468549356662318</v>
      </c>
      <c r="V18" s="142"/>
    </row>
    <row r="19" spans="1:22" ht="26.25">
      <c r="A19" s="149" t="s">
        <v>62</v>
      </c>
      <c r="B19" s="135">
        <v>2</v>
      </c>
      <c r="C19" s="136">
        <v>2</v>
      </c>
      <c r="D19" s="70">
        <v>24</v>
      </c>
      <c r="E19" s="70">
        <v>151.2</v>
      </c>
      <c r="F19" s="40"/>
      <c r="G19" s="70"/>
      <c r="H19" s="70"/>
      <c r="I19" s="40">
        <v>5</v>
      </c>
      <c r="J19" s="137">
        <v>9</v>
      </c>
      <c r="K19" s="70">
        <v>80.6</v>
      </c>
      <c r="L19" s="70">
        <v>155.4</v>
      </c>
      <c r="M19" s="135">
        <v>6</v>
      </c>
      <c r="N19" s="138">
        <v>7</v>
      </c>
      <c r="O19" s="70">
        <v>2.5</v>
      </c>
      <c r="P19" s="70">
        <v>10.5</v>
      </c>
      <c r="Q19" s="70"/>
      <c r="R19" s="70">
        <v>595.9</v>
      </c>
      <c r="S19" s="143"/>
      <c r="T19" s="70">
        <f t="shared" si="0"/>
        <v>913</v>
      </c>
      <c r="U19" s="139">
        <f t="shared" si="1"/>
        <v>2.335456475583864</v>
      </c>
      <c r="V19" s="142"/>
    </row>
    <row r="20" spans="1:22" ht="26.25">
      <c r="A20" s="149" t="s">
        <v>63</v>
      </c>
      <c r="B20" s="135">
        <v>11</v>
      </c>
      <c r="C20" s="136">
        <v>23</v>
      </c>
      <c r="D20" s="70">
        <v>105.4</v>
      </c>
      <c r="E20" s="70">
        <v>1704.3</v>
      </c>
      <c r="F20" s="40">
        <v>9</v>
      </c>
      <c r="G20" s="70">
        <v>4.9</v>
      </c>
      <c r="H20" s="70">
        <v>30.6</v>
      </c>
      <c r="I20" s="40">
        <v>2</v>
      </c>
      <c r="J20" s="137">
        <v>7</v>
      </c>
      <c r="K20" s="70">
        <v>19.6</v>
      </c>
      <c r="L20" s="70">
        <v>61.5</v>
      </c>
      <c r="M20" s="135">
        <v>18</v>
      </c>
      <c r="N20" s="138">
        <v>27</v>
      </c>
      <c r="O20" s="70">
        <v>31.9</v>
      </c>
      <c r="P20" s="70">
        <v>86.3</v>
      </c>
      <c r="Q20" s="70">
        <v>32.3</v>
      </c>
      <c r="R20" s="70">
        <v>146.7</v>
      </c>
      <c r="S20" s="143"/>
      <c r="T20" s="70">
        <f t="shared" si="0"/>
        <v>2061.7</v>
      </c>
      <c r="U20" s="139">
        <f t="shared" si="1"/>
        <v>5.273834190264241</v>
      </c>
      <c r="V20" s="142"/>
    </row>
    <row r="21" spans="1:22" ht="26.25">
      <c r="A21" s="149" t="s">
        <v>64</v>
      </c>
      <c r="B21" s="135">
        <v>2</v>
      </c>
      <c r="C21" s="136">
        <v>23</v>
      </c>
      <c r="D21" s="152">
        <v>79</v>
      </c>
      <c r="E21" s="70">
        <v>497.7</v>
      </c>
      <c r="F21" s="40">
        <v>19</v>
      </c>
      <c r="G21" s="70">
        <v>12.02</v>
      </c>
      <c r="H21" s="70">
        <v>75.7</v>
      </c>
      <c r="I21" s="40">
        <v>3</v>
      </c>
      <c r="J21" s="137">
        <v>9</v>
      </c>
      <c r="K21" s="70">
        <v>60.8</v>
      </c>
      <c r="L21" s="70">
        <v>146.6</v>
      </c>
      <c r="M21" s="135">
        <v>20</v>
      </c>
      <c r="N21" s="138">
        <v>21</v>
      </c>
      <c r="O21" s="70">
        <v>24.9</v>
      </c>
      <c r="P21" s="70">
        <v>65.9</v>
      </c>
      <c r="Q21" s="70">
        <v>1.4</v>
      </c>
      <c r="R21" s="70">
        <v>1419.2</v>
      </c>
      <c r="S21" s="143"/>
      <c r="T21" s="70">
        <f t="shared" si="0"/>
        <v>2206.5</v>
      </c>
      <c r="U21" s="139">
        <f t="shared" si="1"/>
        <v>5.644232982886962</v>
      </c>
      <c r="V21" s="142"/>
    </row>
    <row r="22" spans="1:22" ht="26.25">
      <c r="A22" s="149" t="s">
        <v>65</v>
      </c>
      <c r="B22" s="135"/>
      <c r="C22" s="136"/>
      <c r="D22" s="70"/>
      <c r="E22" s="70">
        <v>0</v>
      </c>
      <c r="F22" s="40"/>
      <c r="G22" s="70"/>
      <c r="H22" s="70"/>
      <c r="I22" s="40"/>
      <c r="J22" s="137"/>
      <c r="K22" s="70"/>
      <c r="L22" s="70">
        <v>0</v>
      </c>
      <c r="M22" s="135">
        <v>3</v>
      </c>
      <c r="N22" s="138">
        <v>4</v>
      </c>
      <c r="O22" s="70">
        <v>4.4</v>
      </c>
      <c r="P22" s="70">
        <v>16.2</v>
      </c>
      <c r="Q22" s="70"/>
      <c r="R22" s="70">
        <v>0</v>
      </c>
      <c r="S22" s="143"/>
      <c r="T22" s="70">
        <f t="shared" si="0"/>
        <v>16.2</v>
      </c>
      <c r="U22" s="139">
        <f t="shared" si="1"/>
        <v>0.04143964392602256</v>
      </c>
      <c r="V22" s="142"/>
    </row>
    <row r="23" spans="1:22" ht="26.25">
      <c r="A23" s="149" t="s">
        <v>66</v>
      </c>
      <c r="B23" s="135"/>
      <c r="C23" s="136"/>
      <c r="D23" s="70"/>
      <c r="E23" s="70">
        <v>0</v>
      </c>
      <c r="F23" s="40"/>
      <c r="G23" s="70"/>
      <c r="H23" s="70"/>
      <c r="I23" s="40"/>
      <c r="J23" s="137"/>
      <c r="K23" s="70"/>
      <c r="L23" s="70">
        <v>0</v>
      </c>
      <c r="M23" s="135">
        <v>7</v>
      </c>
      <c r="N23" s="138">
        <v>12</v>
      </c>
      <c r="O23" s="70">
        <v>30.9</v>
      </c>
      <c r="P23" s="70">
        <v>59.1</v>
      </c>
      <c r="Q23" s="70"/>
      <c r="R23" s="70">
        <v>0</v>
      </c>
      <c r="S23" s="143"/>
      <c r="T23" s="70">
        <f t="shared" si="0"/>
        <v>59.1</v>
      </c>
      <c r="U23" s="139">
        <f t="shared" si="1"/>
        <v>0.15117796024863786</v>
      </c>
      <c r="V23" s="142"/>
    </row>
    <row r="24" spans="1:22" ht="26.25">
      <c r="A24" s="149" t="s">
        <v>67</v>
      </c>
      <c r="B24" s="135"/>
      <c r="C24" s="136">
        <v>1</v>
      </c>
      <c r="D24" s="70">
        <v>10</v>
      </c>
      <c r="E24" s="70">
        <v>228.4</v>
      </c>
      <c r="F24" s="40"/>
      <c r="G24" s="70"/>
      <c r="H24" s="70"/>
      <c r="I24" s="40"/>
      <c r="J24" s="137"/>
      <c r="K24" s="70"/>
      <c r="L24" s="70">
        <v>0</v>
      </c>
      <c r="M24" s="135">
        <v>6</v>
      </c>
      <c r="N24" s="138">
        <v>7</v>
      </c>
      <c r="O24" s="70">
        <v>6</v>
      </c>
      <c r="P24" s="70">
        <v>8.1</v>
      </c>
      <c r="Q24" s="70"/>
      <c r="R24" s="70">
        <v>0</v>
      </c>
      <c r="S24" s="143"/>
      <c r="T24" s="70">
        <f t="shared" si="0"/>
        <v>236.5</v>
      </c>
      <c r="U24" s="139">
        <f t="shared" si="1"/>
        <v>0.6049676412656998</v>
      </c>
      <c r="V24" s="142"/>
    </row>
    <row r="25" spans="1:22" ht="26.25">
      <c r="A25" s="149" t="s">
        <v>68</v>
      </c>
      <c r="B25" s="135"/>
      <c r="C25" s="136"/>
      <c r="D25" s="70"/>
      <c r="E25" s="70">
        <v>0</v>
      </c>
      <c r="F25" s="40"/>
      <c r="G25" s="70"/>
      <c r="H25" s="70"/>
      <c r="I25" s="40"/>
      <c r="J25" s="137">
        <v>1</v>
      </c>
      <c r="K25" s="70">
        <v>12</v>
      </c>
      <c r="L25" s="70">
        <v>37.6</v>
      </c>
      <c r="M25" s="135"/>
      <c r="N25" s="138">
        <v>1</v>
      </c>
      <c r="O25" s="70">
        <v>1.4</v>
      </c>
      <c r="P25" s="70">
        <v>4.9</v>
      </c>
      <c r="Q25" s="70"/>
      <c r="R25" s="70">
        <v>0</v>
      </c>
      <c r="S25" s="143"/>
      <c r="T25" s="70">
        <f t="shared" si="0"/>
        <v>42.5</v>
      </c>
      <c r="U25" s="139">
        <f t="shared" si="1"/>
        <v>0.10871511523802216</v>
      </c>
      <c r="V25" s="142"/>
    </row>
    <row r="26" spans="1:22" ht="26.25">
      <c r="A26" s="55" t="s">
        <v>69</v>
      </c>
      <c r="B26" s="143"/>
      <c r="C26" s="55"/>
      <c r="D26" s="70"/>
      <c r="E26" s="70">
        <v>0</v>
      </c>
      <c r="F26" s="40"/>
      <c r="G26" s="70"/>
      <c r="H26" s="70"/>
      <c r="I26" s="40">
        <v>3</v>
      </c>
      <c r="J26" s="137">
        <v>5</v>
      </c>
      <c r="K26" s="70">
        <v>25.8</v>
      </c>
      <c r="L26" s="70">
        <v>80.8</v>
      </c>
      <c r="M26" s="143">
        <v>10</v>
      </c>
      <c r="N26" s="144">
        <v>11</v>
      </c>
      <c r="O26" s="70">
        <v>14.7</v>
      </c>
      <c r="P26" s="70">
        <v>33.7</v>
      </c>
      <c r="Q26" s="70">
        <v>6.6</v>
      </c>
      <c r="R26" s="70">
        <v>4044.5</v>
      </c>
      <c r="S26" s="70">
        <v>274.8</v>
      </c>
      <c r="T26" s="70">
        <f t="shared" si="0"/>
        <v>4440.400000000001</v>
      </c>
      <c r="U26" s="139">
        <f t="shared" si="1"/>
        <v>11.358555240068556</v>
      </c>
      <c r="V26" s="142"/>
    </row>
    <row r="27" spans="1:22" ht="26.25">
      <c r="A27" s="144" t="s">
        <v>70</v>
      </c>
      <c r="B27" s="143"/>
      <c r="C27" s="55"/>
      <c r="D27" s="70"/>
      <c r="E27" s="70">
        <v>0</v>
      </c>
      <c r="F27" s="153"/>
      <c r="G27" s="139"/>
      <c r="H27" s="139"/>
      <c r="I27" s="153"/>
      <c r="J27" s="154"/>
      <c r="K27" s="34"/>
      <c r="L27" s="155">
        <v>0</v>
      </c>
      <c r="M27" s="143"/>
      <c r="N27" s="144"/>
      <c r="O27" s="70"/>
      <c r="P27" s="70"/>
      <c r="Q27" s="139">
        <v>116.9</v>
      </c>
      <c r="R27" s="139">
        <v>280.5</v>
      </c>
      <c r="S27" s="156">
        <v>1224.7</v>
      </c>
      <c r="T27" s="70">
        <f t="shared" si="0"/>
        <v>1622.1000000000001</v>
      </c>
      <c r="U27" s="139">
        <f t="shared" si="1"/>
        <v>4.14933619829637</v>
      </c>
      <c r="V27" s="142"/>
    </row>
    <row r="28" spans="1:22" ht="26.25">
      <c r="A28" s="122" t="s">
        <v>71</v>
      </c>
      <c r="B28" s="157"/>
      <c r="C28" s="55"/>
      <c r="D28" s="158"/>
      <c r="E28" s="159">
        <v>0</v>
      </c>
      <c r="F28" s="160"/>
      <c r="G28" s="161"/>
      <c r="H28" s="161"/>
      <c r="I28" s="160"/>
      <c r="J28" s="154"/>
      <c r="K28" s="161"/>
      <c r="L28" s="161"/>
      <c r="M28" s="160"/>
      <c r="N28" s="154"/>
      <c r="O28" s="162"/>
      <c r="P28" s="163"/>
      <c r="Q28" s="161"/>
      <c r="R28" s="161">
        <v>0</v>
      </c>
      <c r="S28" s="164">
        <v>3116.4</v>
      </c>
      <c r="T28" s="70">
        <f t="shared" si="0"/>
        <v>3116.4</v>
      </c>
      <c r="U28" s="139">
        <f t="shared" si="1"/>
        <v>7.971759650065229</v>
      </c>
      <c r="V28" s="140"/>
    </row>
    <row r="29" spans="1:21" ht="26.25">
      <c r="A29" s="165" t="s">
        <v>10</v>
      </c>
      <c r="B29" s="166">
        <f aca="true" t="shared" si="2" ref="B29:K29">SUM(B5:B28)</f>
        <v>90</v>
      </c>
      <c r="C29" s="167">
        <f t="shared" si="2"/>
        <v>188</v>
      </c>
      <c r="D29" s="168">
        <f t="shared" si="2"/>
        <v>959.5999999999999</v>
      </c>
      <c r="E29" s="168">
        <f t="shared" si="2"/>
        <v>12694.000000000002</v>
      </c>
      <c r="F29" s="168">
        <f t="shared" si="2"/>
        <v>38</v>
      </c>
      <c r="G29" s="168">
        <f t="shared" si="2"/>
        <v>19.439999999999998</v>
      </c>
      <c r="H29" s="168">
        <f t="shared" si="2"/>
        <v>122</v>
      </c>
      <c r="I29" s="160">
        <f t="shared" si="2"/>
        <v>108</v>
      </c>
      <c r="J29" s="169">
        <f t="shared" si="2"/>
        <v>321</v>
      </c>
      <c r="K29" s="170">
        <f t="shared" si="2"/>
        <v>2326.8</v>
      </c>
      <c r="L29" s="170">
        <f>SUM(L5:L27)</f>
        <v>3934.3</v>
      </c>
      <c r="M29" s="171">
        <f>SUM(M5:M28)</f>
        <v>423</v>
      </c>
      <c r="N29" s="172">
        <f>SUM(N5:N27)</f>
        <v>556</v>
      </c>
      <c r="O29" s="161">
        <f aca="true" t="shared" si="3" ref="O29:U29">SUM(O5:O28)</f>
        <v>1049.7</v>
      </c>
      <c r="P29" s="161">
        <f t="shared" si="3"/>
        <v>1754.3</v>
      </c>
      <c r="Q29" s="161">
        <f t="shared" si="3"/>
        <v>544.6999999999999</v>
      </c>
      <c r="R29" s="161">
        <f t="shared" si="3"/>
        <v>14941.5</v>
      </c>
      <c r="S29" s="161">
        <f t="shared" si="3"/>
        <v>5102.200000000001</v>
      </c>
      <c r="T29" s="173">
        <f t="shared" si="3"/>
        <v>39093</v>
      </c>
      <c r="U29" s="174">
        <f t="shared" si="3"/>
        <v>99.99999999999999</v>
      </c>
    </row>
    <row r="30" spans="1:21" ht="27" thickBot="1">
      <c r="A30" s="175" t="s">
        <v>72</v>
      </c>
      <c r="B30" s="176"/>
      <c r="C30" s="177"/>
      <c r="D30" s="178"/>
      <c r="E30" s="178">
        <f>E29*33.12</f>
        <v>420425.28</v>
      </c>
      <c r="F30" s="176"/>
      <c r="G30" s="178"/>
      <c r="H30" s="178">
        <f>H29*33.12</f>
        <v>4040.64</v>
      </c>
      <c r="I30" s="179"/>
      <c r="J30" s="180"/>
      <c r="K30" s="179"/>
      <c r="L30" s="178">
        <f>L29*33.12</f>
        <v>130304.01599999999</v>
      </c>
      <c r="M30" s="178"/>
      <c r="N30" s="181"/>
      <c r="O30" s="178"/>
      <c r="P30" s="178">
        <f>P29*33.12</f>
        <v>58102.416</v>
      </c>
      <c r="Q30" s="178">
        <f>Q29*33.12</f>
        <v>18040.463999999996</v>
      </c>
      <c r="R30" s="178">
        <f>R29*33.12</f>
        <v>494862.48</v>
      </c>
      <c r="S30" s="178">
        <f>S29*33.12</f>
        <v>168984.864</v>
      </c>
      <c r="T30" s="178">
        <f>T29*33.12</f>
        <v>1294760.16</v>
      </c>
      <c r="U30" s="178"/>
    </row>
    <row r="31" spans="1:21" ht="27.75" thickBot="1" thickTop="1">
      <c r="A31" s="182" t="s">
        <v>35</v>
      </c>
      <c r="B31" s="176"/>
      <c r="C31" s="177"/>
      <c r="D31" s="178"/>
      <c r="E31" s="178">
        <v>0</v>
      </c>
      <c r="F31" s="176"/>
      <c r="G31" s="178"/>
      <c r="H31" s="178"/>
      <c r="I31" s="179"/>
      <c r="J31" s="180"/>
      <c r="K31" s="179"/>
      <c r="L31" s="178">
        <f>L29*100/$T$29</f>
        <v>10.063950067787072</v>
      </c>
      <c r="M31" s="178"/>
      <c r="N31" s="181"/>
      <c r="O31" s="178"/>
      <c r="P31" s="178">
        <f>P29*100/$T$29</f>
        <v>4.487504156754406</v>
      </c>
      <c r="Q31" s="178">
        <f>Q29*100/$T$29</f>
        <v>1.3933440769447214</v>
      </c>
      <c r="R31" s="178">
        <f>R29*100/$T$29</f>
        <v>38.220397513621364</v>
      </c>
      <c r="S31" s="178">
        <f>S29*100/$T$29</f>
        <v>13.051441434527922</v>
      </c>
      <c r="T31" s="178">
        <f>T29*100/$T$29</f>
        <v>100</v>
      </c>
      <c r="U31" s="178"/>
    </row>
    <row r="32" spans="1:20" ht="30" thickTop="1">
      <c r="A32" s="113" t="s">
        <v>36</v>
      </c>
      <c r="F32" s="137"/>
      <c r="G32" s="55"/>
      <c r="H32" s="55"/>
      <c r="I32" s="55"/>
      <c r="J32" s="55"/>
      <c r="K32" s="55"/>
      <c r="L32" s="55"/>
      <c r="M32" s="137"/>
      <c r="N32" s="137"/>
      <c r="O32" s="103"/>
      <c r="P32" s="103"/>
      <c r="Q32" s="3"/>
      <c r="R32" s="3"/>
      <c r="S32" s="53"/>
      <c r="T32" s="3"/>
    </row>
    <row r="33" spans="1:20" ht="29.25">
      <c r="A33" s="183" t="s">
        <v>38</v>
      </c>
      <c r="B33" s="137"/>
      <c r="C33" s="137"/>
      <c r="D33" s="184"/>
      <c r="E33" s="184"/>
      <c r="F33" s="137"/>
      <c r="G33" s="55"/>
      <c r="H33" s="55"/>
      <c r="I33" s="137"/>
      <c r="J33" s="137"/>
      <c r="K33" s="184"/>
      <c r="L33" s="55"/>
      <c r="M33" s="55"/>
      <c r="N33" s="185"/>
      <c r="O33" s="186"/>
      <c r="P33" s="187"/>
      <c r="Q33" s="188"/>
      <c r="R33" s="189"/>
      <c r="S33" s="189"/>
      <c r="T33" s="188"/>
    </row>
    <row r="34" spans="1:20" ht="29.25">
      <c r="A34" s="183" t="s">
        <v>110</v>
      </c>
      <c r="B34" s="137"/>
      <c r="C34" s="137"/>
      <c r="D34" s="137"/>
      <c r="E34" s="137"/>
      <c r="F34" s="137"/>
      <c r="G34" s="190"/>
      <c r="H34" s="55"/>
      <c r="I34" s="55"/>
      <c r="J34" s="55"/>
      <c r="K34" s="191"/>
      <c r="L34" s="55"/>
      <c r="M34" s="137"/>
      <c r="N34" s="137"/>
      <c r="O34" s="137"/>
      <c r="P34" s="261"/>
      <c r="Q34" s="262"/>
      <c r="R34" s="192"/>
      <c r="S34" s="53"/>
      <c r="T34" s="3"/>
    </row>
    <row r="35" spans="1:20" ht="26.25">
      <c r="A35" s="183" t="s">
        <v>41</v>
      </c>
      <c r="B35" s="137"/>
      <c r="C35" s="137"/>
      <c r="D35" s="184"/>
      <c r="E35" s="184"/>
      <c r="F35" s="137"/>
      <c r="G35" s="55"/>
      <c r="H35" s="55"/>
      <c r="I35" s="55"/>
      <c r="J35" s="55"/>
      <c r="K35" s="55"/>
      <c r="L35" s="55"/>
      <c r="M35" s="137"/>
      <c r="N35" s="137"/>
      <c r="O35" s="184"/>
      <c r="P35" s="184"/>
      <c r="Q35" s="184"/>
      <c r="R35" s="184"/>
      <c r="S35" s="3"/>
      <c r="T35" s="184"/>
    </row>
    <row r="36" spans="1:20" ht="26.25">
      <c r="A36" s="193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194"/>
      <c r="T36" s="55"/>
    </row>
    <row r="37" spans="5:19" ht="26.25">
      <c r="E37" s="195"/>
      <c r="Q37" s="196"/>
      <c r="S37" s="55"/>
    </row>
    <row r="41" ht="21">
      <c r="U41" s="197"/>
    </row>
    <row r="43" ht="21">
      <c r="Q43" s="117"/>
    </row>
    <row r="46" spans="17:21" ht="21">
      <c r="Q46" s="198"/>
      <c r="U46" s="199"/>
    </row>
    <row r="47" ht="21">
      <c r="U47" s="199"/>
    </row>
    <row r="48" ht="21">
      <c r="U48" s="199"/>
    </row>
    <row r="49" ht="21">
      <c r="U49" s="199"/>
    </row>
    <row r="54" ht="21">
      <c r="T54" s="117"/>
    </row>
  </sheetData>
  <mergeCells count="4">
    <mergeCell ref="A1:U1"/>
    <mergeCell ref="P34:Q34"/>
    <mergeCell ref="M3:P3"/>
    <mergeCell ref="I3:L3"/>
  </mergeCells>
  <printOptions horizontalCentered="1" verticalCentered="1"/>
  <pageMargins left="0.42" right="0.28" top="0.36" bottom="0.1968503937007874" header="0.984251968503937" footer="0.1968503937007874"/>
  <pageSetup horizontalDpi="360" verticalDpi="36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8"/>
  <sheetViews>
    <sheetView showGridLines="0" showZeros="0" workbookViewId="0" topLeftCell="A1">
      <selection activeCell="J62" sqref="J62"/>
    </sheetView>
  </sheetViews>
  <sheetFormatPr defaultColWidth="9.33203125" defaultRowHeight="21"/>
  <cols>
    <col min="1" max="1" width="61.66015625" style="0" customWidth="1"/>
    <col min="2" max="2" width="15.83203125" style="0" customWidth="1"/>
    <col min="3" max="3" width="14.33203125" style="0" customWidth="1"/>
    <col min="4" max="4" width="13.83203125" style="0" customWidth="1"/>
    <col min="5" max="5" width="14.66015625" style="0" customWidth="1"/>
    <col min="6" max="6" width="15" style="0" customWidth="1"/>
    <col min="7" max="7" width="15.33203125" style="0" customWidth="1"/>
    <col min="8" max="8" width="14.83203125" style="0" bestFit="1" customWidth="1"/>
    <col min="9" max="9" width="13.5" style="0" customWidth="1"/>
    <col min="10" max="10" width="15.66015625" style="0" customWidth="1"/>
    <col min="11" max="11" width="16.16015625" style="0" bestFit="1" customWidth="1"/>
    <col min="12" max="12" width="14.83203125" style="0" customWidth="1"/>
    <col min="13" max="13" width="13.33203125" style="0" customWidth="1"/>
    <col min="14" max="14" width="12.66015625" style="0" customWidth="1"/>
    <col min="15" max="15" width="16.16015625" style="0" customWidth="1"/>
    <col min="16" max="16" width="16.33203125" style="0" customWidth="1"/>
    <col min="17" max="17" width="10.83203125" style="0" customWidth="1"/>
    <col min="18" max="19" width="12" style="0" customWidth="1"/>
  </cols>
  <sheetData>
    <row r="1" spans="1:16" ht="34.5">
      <c r="A1" s="267" t="s">
        <v>73</v>
      </c>
      <c r="B1" s="267"/>
      <c r="C1" s="267"/>
      <c r="D1" s="267"/>
      <c r="E1" s="267"/>
      <c r="F1" s="267"/>
      <c r="G1" s="267"/>
      <c r="H1" s="267"/>
      <c r="I1" s="267"/>
      <c r="J1" s="200"/>
      <c r="K1" s="200"/>
      <c r="L1" s="201"/>
      <c r="M1" s="201"/>
      <c r="N1" s="5"/>
      <c r="O1" s="5"/>
      <c r="P1" s="5"/>
    </row>
    <row r="2" spans="1:17" ht="26.25">
      <c r="A2" s="202"/>
      <c r="B2" s="202"/>
      <c r="C2" s="202"/>
      <c r="D2" s="203"/>
      <c r="E2" s="202"/>
      <c r="F2" s="202"/>
      <c r="G2" s="204" t="s">
        <v>74</v>
      </c>
      <c r="H2" s="204"/>
      <c r="I2" s="205"/>
      <c r="J2" s="118"/>
      <c r="K2" s="118"/>
      <c r="L2" s="118"/>
      <c r="M2" s="206"/>
      <c r="N2" s="206"/>
      <c r="O2" s="205"/>
      <c r="P2" s="206"/>
      <c r="Q2" s="118"/>
    </row>
    <row r="3" spans="1:15" ht="26.25">
      <c r="A3" s="207" t="s">
        <v>75</v>
      </c>
      <c r="B3" s="208" t="s">
        <v>76</v>
      </c>
      <c r="C3" s="209" t="s">
        <v>77</v>
      </c>
      <c r="D3" s="209" t="s">
        <v>78</v>
      </c>
      <c r="E3" s="209" t="s">
        <v>79</v>
      </c>
      <c r="F3" s="209" t="s">
        <v>80</v>
      </c>
      <c r="G3" s="209" t="s">
        <v>81</v>
      </c>
      <c r="H3" s="209" t="s">
        <v>82</v>
      </c>
      <c r="I3" s="210" t="s">
        <v>83</v>
      </c>
      <c r="J3" s="211"/>
      <c r="K3" s="211"/>
      <c r="L3" s="211"/>
      <c r="M3" s="211"/>
      <c r="N3" s="211"/>
      <c r="O3" s="118"/>
    </row>
    <row r="4" spans="1:15" ht="26.25">
      <c r="A4" s="212" t="s">
        <v>43</v>
      </c>
      <c r="B4" s="213"/>
      <c r="C4" s="213"/>
      <c r="D4" s="214"/>
      <c r="E4" s="213"/>
      <c r="F4" s="213"/>
      <c r="G4" s="214"/>
      <c r="H4" s="215"/>
      <c r="I4" s="216"/>
      <c r="J4" s="211"/>
      <c r="K4" s="205"/>
      <c r="L4" s="211"/>
      <c r="M4" s="205"/>
      <c r="N4" s="211"/>
      <c r="O4" s="118"/>
    </row>
    <row r="5" spans="1:18" ht="26.25">
      <c r="A5" s="115" t="s">
        <v>48</v>
      </c>
      <c r="B5" s="152">
        <v>103.8</v>
      </c>
      <c r="C5" s="152">
        <v>0</v>
      </c>
      <c r="D5" s="152">
        <v>29.3</v>
      </c>
      <c r="E5" s="70">
        <v>427.2</v>
      </c>
      <c r="F5" s="70">
        <v>0</v>
      </c>
      <c r="G5" s="152">
        <v>0</v>
      </c>
      <c r="H5" s="152">
        <v>1.3</v>
      </c>
      <c r="I5" s="150">
        <v>0</v>
      </c>
      <c r="J5" s="217"/>
      <c r="K5" s="217"/>
      <c r="L5" s="217"/>
      <c r="M5" s="217"/>
      <c r="N5" s="217"/>
      <c r="O5" s="217"/>
      <c r="P5" s="196"/>
      <c r="R5" s="196"/>
    </row>
    <row r="6" spans="1:18" ht="26.25">
      <c r="A6" s="115" t="s">
        <v>49</v>
      </c>
      <c r="B6" s="152">
        <v>33.4</v>
      </c>
      <c r="C6" s="152">
        <v>0</v>
      </c>
      <c r="D6" s="152">
        <v>14.3</v>
      </c>
      <c r="E6" s="70">
        <v>0</v>
      </c>
      <c r="F6" s="70">
        <v>0</v>
      </c>
      <c r="G6" s="152">
        <v>2.9</v>
      </c>
      <c r="H6" s="152">
        <v>16.7</v>
      </c>
      <c r="I6" s="150">
        <v>0</v>
      </c>
      <c r="J6" s="217"/>
      <c r="K6" s="217"/>
      <c r="L6" s="217"/>
      <c r="M6" s="217"/>
      <c r="N6" s="217"/>
      <c r="O6" s="217"/>
      <c r="P6" s="196"/>
      <c r="R6" s="196"/>
    </row>
    <row r="7" spans="1:18" ht="26.25">
      <c r="A7" s="115" t="s">
        <v>50</v>
      </c>
      <c r="B7" s="152">
        <v>0</v>
      </c>
      <c r="C7" s="152">
        <v>0</v>
      </c>
      <c r="D7" s="152">
        <v>0</v>
      </c>
      <c r="E7" s="70">
        <v>0</v>
      </c>
      <c r="F7" s="70">
        <v>0</v>
      </c>
      <c r="G7" s="152">
        <v>0</v>
      </c>
      <c r="H7" s="152">
        <v>0</v>
      </c>
      <c r="I7" s="150">
        <v>0</v>
      </c>
      <c r="J7" s="217"/>
      <c r="K7" s="217"/>
      <c r="L7" s="217"/>
      <c r="M7" s="217"/>
      <c r="N7" s="217"/>
      <c r="O7" s="217"/>
      <c r="P7" s="196"/>
      <c r="R7" s="196"/>
    </row>
    <row r="8" spans="1:18" ht="26.25">
      <c r="A8" s="115" t="s">
        <v>51</v>
      </c>
      <c r="B8" s="152">
        <v>222.9</v>
      </c>
      <c r="C8" s="152">
        <v>274.1</v>
      </c>
      <c r="D8" s="152">
        <v>3.4</v>
      </c>
      <c r="E8" s="70">
        <v>0</v>
      </c>
      <c r="F8" s="70">
        <v>0</v>
      </c>
      <c r="G8" s="152">
        <v>0</v>
      </c>
      <c r="H8" s="152">
        <v>0</v>
      </c>
      <c r="I8" s="150">
        <v>0</v>
      </c>
      <c r="J8" s="217"/>
      <c r="K8" s="217"/>
      <c r="L8" s="217"/>
      <c r="M8" s="217"/>
      <c r="N8" s="217"/>
      <c r="O8" s="217"/>
      <c r="P8" s="196"/>
      <c r="R8" s="196"/>
    </row>
    <row r="9" spans="1:18" ht="26.25">
      <c r="A9" s="115" t="s">
        <v>52</v>
      </c>
      <c r="B9" s="152">
        <v>22.5</v>
      </c>
      <c r="C9" s="152">
        <v>75</v>
      </c>
      <c r="D9" s="152">
        <v>0</v>
      </c>
      <c r="E9" s="70">
        <v>0</v>
      </c>
      <c r="F9" s="70">
        <v>0</v>
      </c>
      <c r="G9" s="152">
        <v>0</v>
      </c>
      <c r="H9" s="152">
        <v>0</v>
      </c>
      <c r="I9" s="150">
        <v>0</v>
      </c>
      <c r="J9" s="217"/>
      <c r="K9" s="217"/>
      <c r="L9" s="217"/>
      <c r="M9" s="217"/>
      <c r="N9" s="217"/>
      <c r="O9" s="217"/>
      <c r="P9" s="196"/>
      <c r="R9" s="196"/>
    </row>
    <row r="10" spans="1:18" ht="26.25">
      <c r="A10" s="115" t="s">
        <v>53</v>
      </c>
      <c r="B10" s="152">
        <v>1233.7</v>
      </c>
      <c r="C10" s="152">
        <v>0</v>
      </c>
      <c r="D10" s="152">
        <v>1060.4</v>
      </c>
      <c r="E10" s="70">
        <v>0</v>
      </c>
      <c r="F10" s="70">
        <v>0</v>
      </c>
      <c r="G10" s="152">
        <v>3</v>
      </c>
      <c r="H10" s="152">
        <v>2.9</v>
      </c>
      <c r="I10" s="150">
        <v>0</v>
      </c>
      <c r="J10" s="217"/>
      <c r="K10" s="217"/>
      <c r="L10" s="217"/>
      <c r="M10" s="217"/>
      <c r="N10" s="217"/>
      <c r="O10" s="217"/>
      <c r="P10" s="196"/>
      <c r="R10" s="196"/>
    </row>
    <row r="11" spans="1:18" ht="26.25">
      <c r="A11" s="218" t="s">
        <v>54</v>
      </c>
      <c r="B11" s="152">
        <v>63.9</v>
      </c>
      <c r="C11" s="152">
        <v>0</v>
      </c>
      <c r="D11" s="152">
        <v>1.7</v>
      </c>
      <c r="E11" s="70">
        <v>0</v>
      </c>
      <c r="F11" s="70">
        <v>0</v>
      </c>
      <c r="G11" s="152">
        <v>5.4</v>
      </c>
      <c r="H11" s="152">
        <v>0</v>
      </c>
      <c r="I11" s="150">
        <v>0</v>
      </c>
      <c r="J11" s="217"/>
      <c r="K11" s="217"/>
      <c r="L11" s="217"/>
      <c r="M11" s="217"/>
      <c r="N11" s="217"/>
      <c r="O11" s="217"/>
      <c r="P11" s="196"/>
      <c r="R11" s="196"/>
    </row>
    <row r="12" spans="1:18" ht="26.25">
      <c r="A12" s="115" t="s">
        <v>55</v>
      </c>
      <c r="B12" s="152">
        <v>24.8</v>
      </c>
      <c r="C12" s="152">
        <v>0</v>
      </c>
      <c r="D12" s="152">
        <v>0</v>
      </c>
      <c r="E12" s="70">
        <v>0</v>
      </c>
      <c r="F12" s="70">
        <v>0</v>
      </c>
      <c r="G12" s="152">
        <v>2.1</v>
      </c>
      <c r="H12" s="152">
        <v>0</v>
      </c>
      <c r="I12" s="150">
        <v>0</v>
      </c>
      <c r="J12" s="217"/>
      <c r="K12" s="217"/>
      <c r="L12" s="217"/>
      <c r="M12" s="217"/>
      <c r="N12" s="217"/>
      <c r="O12" s="217"/>
      <c r="P12" s="196"/>
      <c r="R12" s="196"/>
    </row>
    <row r="13" spans="1:18" ht="26.25">
      <c r="A13" s="115" t="s">
        <v>56</v>
      </c>
      <c r="B13" s="152">
        <v>772.1</v>
      </c>
      <c r="C13" s="152">
        <v>0</v>
      </c>
      <c r="D13" s="152">
        <v>0</v>
      </c>
      <c r="E13" s="70">
        <v>227.3</v>
      </c>
      <c r="F13" s="70">
        <v>0</v>
      </c>
      <c r="G13" s="152">
        <v>2.8</v>
      </c>
      <c r="H13" s="152">
        <v>0</v>
      </c>
      <c r="I13" s="150">
        <v>1.5</v>
      </c>
      <c r="J13" s="217"/>
      <c r="K13" s="217"/>
      <c r="L13" s="217"/>
      <c r="M13" s="217"/>
      <c r="N13" s="217"/>
      <c r="O13" s="217"/>
      <c r="P13" s="196"/>
      <c r="R13" s="196"/>
    </row>
    <row r="14" spans="1:18" ht="26.25">
      <c r="A14" s="115" t="s">
        <v>57</v>
      </c>
      <c r="B14" s="152">
        <v>181.8</v>
      </c>
      <c r="C14" s="152">
        <v>0</v>
      </c>
      <c r="D14" s="152">
        <v>0</v>
      </c>
      <c r="E14" s="70">
        <v>219.9</v>
      </c>
      <c r="F14" s="70">
        <v>0</v>
      </c>
      <c r="G14" s="152">
        <v>0</v>
      </c>
      <c r="H14" s="152">
        <v>0</v>
      </c>
      <c r="I14" s="150">
        <v>0</v>
      </c>
      <c r="J14" s="217"/>
      <c r="K14" s="217"/>
      <c r="L14" s="217"/>
      <c r="M14" s="217"/>
      <c r="N14" s="217"/>
      <c r="O14" s="217"/>
      <c r="P14" s="196"/>
      <c r="R14" s="196"/>
    </row>
    <row r="15" spans="1:18" ht="26.25">
      <c r="A15" s="218" t="s">
        <v>58</v>
      </c>
      <c r="B15" s="152">
        <v>180.2</v>
      </c>
      <c r="C15" s="152">
        <v>0</v>
      </c>
      <c r="D15" s="152">
        <v>0</v>
      </c>
      <c r="E15" s="70">
        <v>0</v>
      </c>
      <c r="F15" s="70">
        <v>0</v>
      </c>
      <c r="G15" s="152">
        <v>0</v>
      </c>
      <c r="H15" s="152">
        <v>0</v>
      </c>
      <c r="I15" s="150">
        <v>0</v>
      </c>
      <c r="J15" s="217"/>
      <c r="K15" s="217"/>
      <c r="L15" s="217"/>
      <c r="M15" s="217"/>
      <c r="N15" s="217"/>
      <c r="O15" s="217"/>
      <c r="P15" s="196"/>
      <c r="R15" s="196"/>
    </row>
    <row r="16" spans="1:18" ht="26.25">
      <c r="A16" s="115" t="s">
        <v>59</v>
      </c>
      <c r="B16" s="152">
        <v>1112.5</v>
      </c>
      <c r="C16" s="152">
        <v>0</v>
      </c>
      <c r="D16" s="152">
        <v>5715.1</v>
      </c>
      <c r="E16" s="70">
        <v>27.3</v>
      </c>
      <c r="F16" s="70">
        <v>0</v>
      </c>
      <c r="G16" s="152">
        <v>0</v>
      </c>
      <c r="H16" s="152">
        <v>19.6</v>
      </c>
      <c r="I16" s="150">
        <v>1.5</v>
      </c>
      <c r="J16" s="217"/>
      <c r="K16" s="217"/>
      <c r="L16" s="217"/>
      <c r="M16" s="217"/>
      <c r="N16" s="217"/>
      <c r="O16" s="217"/>
      <c r="P16" s="196"/>
      <c r="R16" s="196"/>
    </row>
    <row r="17" spans="1:18" ht="26.25">
      <c r="A17" s="115" t="s">
        <v>60</v>
      </c>
      <c r="B17" s="152">
        <v>427.1</v>
      </c>
      <c r="C17" s="152">
        <v>0</v>
      </c>
      <c r="D17" s="152">
        <v>0</v>
      </c>
      <c r="E17" s="70">
        <v>0</v>
      </c>
      <c r="F17" s="70">
        <v>0</v>
      </c>
      <c r="G17" s="152">
        <v>3</v>
      </c>
      <c r="H17" s="152">
        <v>0</v>
      </c>
      <c r="I17" s="150">
        <v>0</v>
      </c>
      <c r="J17" s="217"/>
      <c r="K17" s="217"/>
      <c r="L17" s="217"/>
      <c r="M17" s="217"/>
      <c r="N17" s="217"/>
      <c r="O17" s="217"/>
      <c r="P17" s="196"/>
      <c r="R17" s="196"/>
    </row>
    <row r="18" spans="1:18" ht="26.25">
      <c r="A18" s="115" t="s">
        <v>61</v>
      </c>
      <c r="B18" s="152">
        <v>75.4</v>
      </c>
      <c r="C18" s="152">
        <v>319.8</v>
      </c>
      <c r="D18" s="152">
        <v>0</v>
      </c>
      <c r="E18" s="70">
        <v>0</v>
      </c>
      <c r="F18" s="70">
        <v>0</v>
      </c>
      <c r="G18" s="152">
        <v>2</v>
      </c>
      <c r="H18" s="152">
        <v>0</v>
      </c>
      <c r="I18" s="150">
        <v>0</v>
      </c>
      <c r="J18" s="217"/>
      <c r="K18" s="217"/>
      <c r="L18" s="217"/>
      <c r="M18" s="217"/>
      <c r="N18" s="217"/>
      <c r="O18" s="217"/>
      <c r="P18" s="196"/>
      <c r="R18" s="196"/>
    </row>
    <row r="19" spans="1:18" ht="26.25">
      <c r="A19" s="218" t="s">
        <v>62</v>
      </c>
      <c r="B19" s="152">
        <v>161.1</v>
      </c>
      <c r="C19" s="152">
        <v>0</v>
      </c>
      <c r="D19" s="152">
        <v>0</v>
      </c>
      <c r="E19" s="70">
        <v>0</v>
      </c>
      <c r="F19" s="70">
        <v>0</v>
      </c>
      <c r="G19" s="152">
        <v>0</v>
      </c>
      <c r="H19" s="152">
        <v>0</v>
      </c>
      <c r="I19" s="150">
        <v>0</v>
      </c>
      <c r="J19" s="217"/>
      <c r="K19" s="217"/>
      <c r="L19" s="217"/>
      <c r="M19" s="217"/>
      <c r="N19" s="217"/>
      <c r="O19" s="217"/>
      <c r="P19" s="196"/>
      <c r="R19" s="196"/>
    </row>
    <row r="20" spans="1:18" ht="26.25">
      <c r="A20" s="149" t="s">
        <v>63</v>
      </c>
      <c r="B20" s="152">
        <v>361.3</v>
      </c>
      <c r="C20" s="152">
        <v>288.8</v>
      </c>
      <c r="D20" s="152">
        <v>0</v>
      </c>
      <c r="E20" s="70">
        <v>136.8</v>
      </c>
      <c r="F20" s="70">
        <v>26.7</v>
      </c>
      <c r="G20" s="152">
        <v>0.6</v>
      </c>
      <c r="H20" s="152">
        <v>12.3</v>
      </c>
      <c r="I20" s="150">
        <v>0</v>
      </c>
      <c r="J20" s="217"/>
      <c r="K20" s="217"/>
      <c r="L20" s="217"/>
      <c r="M20" s="217"/>
      <c r="N20" s="217"/>
      <c r="O20" s="217"/>
      <c r="P20" s="196"/>
      <c r="R20" s="196"/>
    </row>
    <row r="21" spans="1:18" ht="26.25">
      <c r="A21" s="149" t="s">
        <v>64</v>
      </c>
      <c r="B21" s="152">
        <v>631.7</v>
      </c>
      <c r="C21" s="152">
        <v>1.4</v>
      </c>
      <c r="D21" s="152">
        <v>0</v>
      </c>
      <c r="E21" s="70">
        <v>0</v>
      </c>
      <c r="F21" s="70">
        <v>0</v>
      </c>
      <c r="G21" s="152">
        <v>0</v>
      </c>
      <c r="H21" s="152">
        <v>0</v>
      </c>
      <c r="I21" s="150">
        <v>0</v>
      </c>
      <c r="J21" s="217"/>
      <c r="K21" s="217"/>
      <c r="L21" s="217"/>
      <c r="M21" s="217"/>
      <c r="N21" s="217"/>
      <c r="O21" s="217"/>
      <c r="P21" s="196"/>
      <c r="R21" s="196"/>
    </row>
    <row r="22" spans="1:18" ht="26.25">
      <c r="A22" s="149" t="s">
        <v>65</v>
      </c>
      <c r="B22" s="152">
        <v>14.7</v>
      </c>
      <c r="C22" s="152">
        <v>0</v>
      </c>
      <c r="D22" s="152">
        <v>0</v>
      </c>
      <c r="E22" s="70">
        <v>0</v>
      </c>
      <c r="F22" s="70">
        <v>0</v>
      </c>
      <c r="G22" s="152">
        <v>0</v>
      </c>
      <c r="H22" s="152">
        <v>0</v>
      </c>
      <c r="I22" s="150">
        <v>1.5</v>
      </c>
      <c r="J22" s="217"/>
      <c r="K22" s="217"/>
      <c r="L22" s="217"/>
      <c r="M22" s="217"/>
      <c r="N22" s="217"/>
      <c r="O22" s="217"/>
      <c r="P22" s="196"/>
      <c r="R22" s="196"/>
    </row>
    <row r="23" spans="1:18" ht="26.25">
      <c r="A23" s="149" t="s">
        <v>66</v>
      </c>
      <c r="B23" s="152">
        <v>54.3</v>
      </c>
      <c r="C23" s="152">
        <v>0</v>
      </c>
      <c r="D23" s="152">
        <v>0</v>
      </c>
      <c r="E23" s="70">
        <v>0</v>
      </c>
      <c r="F23" s="70">
        <v>0</v>
      </c>
      <c r="G23" s="152">
        <v>1.9</v>
      </c>
      <c r="H23" s="152">
        <v>0</v>
      </c>
      <c r="I23" s="150">
        <v>0</v>
      </c>
      <c r="J23" s="217"/>
      <c r="K23" s="217"/>
      <c r="L23" s="217"/>
      <c r="M23" s="217"/>
      <c r="N23" s="217"/>
      <c r="O23" s="217"/>
      <c r="P23" s="196"/>
      <c r="R23" s="196"/>
    </row>
    <row r="24" spans="1:18" ht="26.25">
      <c r="A24" s="149" t="s">
        <v>67</v>
      </c>
      <c r="B24" s="152">
        <v>4.2</v>
      </c>
      <c r="C24" s="152">
        <v>228.4</v>
      </c>
      <c r="D24" s="152">
        <v>0</v>
      </c>
      <c r="E24" s="70">
        <v>0</v>
      </c>
      <c r="F24" s="70">
        <v>0</v>
      </c>
      <c r="G24" s="152">
        <v>0</v>
      </c>
      <c r="H24" s="152">
        <v>0</v>
      </c>
      <c r="I24" s="150">
        <v>1.5</v>
      </c>
      <c r="J24" s="217"/>
      <c r="K24" s="217"/>
      <c r="L24" s="217"/>
      <c r="M24" s="217"/>
      <c r="N24" s="217"/>
      <c r="O24" s="217"/>
      <c r="P24" s="196"/>
      <c r="R24" s="196"/>
    </row>
    <row r="25" spans="1:18" ht="26.25">
      <c r="A25" s="149" t="s">
        <v>68</v>
      </c>
      <c r="B25" s="152">
        <v>4.9</v>
      </c>
      <c r="C25" s="152">
        <v>0</v>
      </c>
      <c r="D25" s="152">
        <v>0</v>
      </c>
      <c r="E25" s="70">
        <v>0</v>
      </c>
      <c r="F25" s="70">
        <v>0</v>
      </c>
      <c r="G25" s="152">
        <v>0</v>
      </c>
      <c r="H25" s="152">
        <v>0</v>
      </c>
      <c r="I25" s="150">
        <v>0</v>
      </c>
      <c r="J25" s="217"/>
      <c r="K25" s="217"/>
      <c r="L25" s="217"/>
      <c r="M25" s="217"/>
      <c r="N25" s="217"/>
      <c r="O25" s="217"/>
      <c r="P25" s="196"/>
      <c r="R25" s="196"/>
    </row>
    <row r="26" spans="1:18" ht="26.25">
      <c r="A26" s="115" t="s">
        <v>69</v>
      </c>
      <c r="B26" s="152">
        <v>571.9</v>
      </c>
      <c r="C26" s="152">
        <v>0</v>
      </c>
      <c r="D26" s="152">
        <v>6.4</v>
      </c>
      <c r="E26" s="70">
        <v>275</v>
      </c>
      <c r="F26" s="70">
        <v>0</v>
      </c>
      <c r="G26" s="152">
        <v>0.6</v>
      </c>
      <c r="H26" s="152">
        <v>0</v>
      </c>
      <c r="I26" s="150">
        <v>0</v>
      </c>
      <c r="J26" s="217"/>
      <c r="K26" s="217"/>
      <c r="L26" s="217"/>
      <c r="M26" s="217"/>
      <c r="N26" s="217"/>
      <c r="O26" s="217"/>
      <c r="P26" s="196"/>
      <c r="R26" s="196"/>
    </row>
    <row r="27" spans="1:18" ht="26.25">
      <c r="A27" s="205" t="s">
        <v>70</v>
      </c>
      <c r="B27" s="150">
        <v>280.9</v>
      </c>
      <c r="C27" s="150">
        <v>3.9</v>
      </c>
      <c r="D27" s="150">
        <v>0</v>
      </c>
      <c r="E27" s="70">
        <v>1337.3</v>
      </c>
      <c r="F27" s="70">
        <v>0</v>
      </c>
      <c r="G27" s="150">
        <v>0</v>
      </c>
      <c r="H27" s="150">
        <v>0</v>
      </c>
      <c r="I27" s="150">
        <v>0</v>
      </c>
      <c r="J27" s="217"/>
      <c r="K27" s="217"/>
      <c r="L27" s="217"/>
      <c r="M27" s="217"/>
      <c r="N27" s="217"/>
      <c r="O27" s="217"/>
      <c r="P27" s="196"/>
      <c r="R27" s="196"/>
    </row>
    <row r="28" spans="1:18" ht="26.25">
      <c r="A28" s="202" t="s">
        <v>84</v>
      </c>
      <c r="B28" s="219"/>
      <c r="C28" s="219"/>
      <c r="D28" s="219"/>
      <c r="E28" s="220">
        <v>91.4</v>
      </c>
      <c r="F28" s="219"/>
      <c r="G28" s="219"/>
      <c r="H28" s="219"/>
      <c r="I28" s="150"/>
      <c r="J28" s="217"/>
      <c r="K28" s="217"/>
      <c r="L28" s="217"/>
      <c r="M28" s="217"/>
      <c r="N28" s="217"/>
      <c r="O28" s="217"/>
      <c r="P28" s="196"/>
      <c r="R28" s="196"/>
    </row>
    <row r="29" spans="1:18" ht="26.25">
      <c r="A29" s="205" t="s">
        <v>10</v>
      </c>
      <c r="B29" s="219">
        <f aca="true" t="shared" si="0" ref="B29:K29">SUM(B5:B28)</f>
        <v>6539.099999999999</v>
      </c>
      <c r="C29" s="219">
        <f t="shared" si="0"/>
        <v>1191.4</v>
      </c>
      <c r="D29" s="219">
        <f t="shared" si="0"/>
        <v>6830.6</v>
      </c>
      <c r="E29" s="219">
        <f t="shared" si="0"/>
        <v>2742.2000000000003</v>
      </c>
      <c r="F29" s="219">
        <f t="shared" si="0"/>
        <v>26.7</v>
      </c>
      <c r="G29" s="219">
        <f t="shared" si="0"/>
        <v>24.3</v>
      </c>
      <c r="H29" s="219">
        <f t="shared" si="0"/>
        <v>52.8</v>
      </c>
      <c r="I29" s="221">
        <f t="shared" si="0"/>
        <v>6</v>
      </c>
      <c r="J29" s="217">
        <f t="shared" si="0"/>
        <v>0</v>
      </c>
      <c r="K29" s="217">
        <f t="shared" si="0"/>
        <v>0</v>
      </c>
      <c r="L29" s="217"/>
      <c r="M29" s="217"/>
      <c r="N29" s="217"/>
      <c r="O29" s="217"/>
      <c r="P29" s="196"/>
      <c r="R29" s="196"/>
    </row>
    <row r="30" spans="1:15" ht="27" thickBot="1">
      <c r="A30" s="222" t="s">
        <v>85</v>
      </c>
      <c r="B30" s="223">
        <f aca="true" t="shared" si="1" ref="B30:I30">B29*33.12</f>
        <v>216574.99199999997</v>
      </c>
      <c r="C30" s="223">
        <f t="shared" si="1"/>
        <v>39459.168</v>
      </c>
      <c r="D30" s="223">
        <f t="shared" si="1"/>
        <v>226229.472</v>
      </c>
      <c r="E30" s="223">
        <f t="shared" si="1"/>
        <v>90821.664</v>
      </c>
      <c r="F30" s="223">
        <f t="shared" si="1"/>
        <v>884.3039999999999</v>
      </c>
      <c r="G30" s="223">
        <f t="shared" si="1"/>
        <v>804.8159999999999</v>
      </c>
      <c r="H30" s="223">
        <f t="shared" si="1"/>
        <v>1748.7359999999999</v>
      </c>
      <c r="I30" s="223">
        <f t="shared" si="1"/>
        <v>198.71999999999997</v>
      </c>
      <c r="J30" s="217">
        <f>J29*35.3</f>
        <v>0</v>
      </c>
      <c r="K30" s="217">
        <f>K29*35.3</f>
        <v>0</v>
      </c>
      <c r="L30" s="217"/>
      <c r="M30" s="217"/>
      <c r="N30" s="217"/>
      <c r="O30" s="217"/>
    </row>
    <row r="31" spans="1:15" ht="27.75" thickBot="1" thickTop="1">
      <c r="A31" s="224" t="s">
        <v>35</v>
      </c>
      <c r="B31" s="223">
        <f aca="true" t="shared" si="2" ref="B31:K31">B29*100/$J$63</f>
        <v>16.727035530657663</v>
      </c>
      <c r="C31" s="223">
        <f t="shared" si="2"/>
        <v>3.0476044304606966</v>
      </c>
      <c r="D31" s="223">
        <f t="shared" si="2"/>
        <v>17.47269332105492</v>
      </c>
      <c r="E31" s="223">
        <f t="shared" si="2"/>
        <v>7.014555035428337</v>
      </c>
      <c r="F31" s="223">
        <f t="shared" si="2"/>
        <v>0.06829867239659274</v>
      </c>
      <c r="G31" s="223">
        <f t="shared" si="2"/>
        <v>0.062159465889033844</v>
      </c>
      <c r="H31" s="223">
        <f t="shared" si="2"/>
        <v>0.13506254316629576</v>
      </c>
      <c r="I31" s="225">
        <f t="shared" si="2"/>
        <v>0.015348016268897246</v>
      </c>
      <c r="J31" s="217">
        <f t="shared" si="2"/>
        <v>0</v>
      </c>
      <c r="K31" s="217">
        <f t="shared" si="2"/>
        <v>0</v>
      </c>
      <c r="L31" s="217"/>
      <c r="M31" s="217"/>
      <c r="N31" s="217"/>
      <c r="O31" s="217"/>
    </row>
    <row r="32" spans="1:16" ht="27" thickTop="1">
      <c r="A32" s="226" t="s">
        <v>86</v>
      </c>
      <c r="B32" s="115"/>
      <c r="C32" s="115"/>
      <c r="D32" s="115"/>
      <c r="E32" s="115"/>
      <c r="F32" s="115"/>
      <c r="G32" s="115"/>
      <c r="H32" s="115"/>
      <c r="I32" s="205"/>
      <c r="J32" s="205"/>
      <c r="K32" s="205"/>
      <c r="L32" s="115"/>
      <c r="M32" s="205"/>
      <c r="N32" s="227"/>
      <c r="O32" s="115"/>
      <c r="P32" s="115"/>
    </row>
    <row r="33" spans="1:16" ht="26.2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205"/>
      <c r="O33" s="115"/>
      <c r="P33" s="115"/>
    </row>
    <row r="34" spans="1:16" ht="26.25">
      <c r="A34" s="266" t="s">
        <v>87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28"/>
      <c r="M34" s="207"/>
      <c r="N34" s="206"/>
      <c r="O34" s="207"/>
      <c r="P34" s="207"/>
    </row>
    <row r="35" spans="1:16" ht="31.5">
      <c r="A35" s="267" t="s">
        <v>88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115"/>
      <c r="M35" s="115"/>
      <c r="N35" s="205"/>
      <c r="O35" s="115"/>
      <c r="P35" s="115"/>
    </row>
    <row r="36" spans="1:17" ht="26.25">
      <c r="A36" s="202"/>
      <c r="B36" s="202"/>
      <c r="C36" s="202"/>
      <c r="D36" s="202"/>
      <c r="E36" s="203"/>
      <c r="F36" s="202"/>
      <c r="G36" s="203"/>
      <c r="H36" s="202"/>
      <c r="I36" s="202"/>
      <c r="J36" s="204" t="s">
        <v>89</v>
      </c>
      <c r="L36" s="229"/>
      <c r="M36" s="205"/>
      <c r="N36" s="205"/>
      <c r="O36" s="205"/>
      <c r="P36" s="205"/>
      <c r="Q36" s="230"/>
    </row>
    <row r="37" spans="1:17" ht="26.25">
      <c r="A37" s="207" t="s">
        <v>75</v>
      </c>
      <c r="B37" s="209" t="s">
        <v>90</v>
      </c>
      <c r="C37" s="209" t="s">
        <v>91</v>
      </c>
      <c r="D37" s="231" t="s">
        <v>92</v>
      </c>
      <c r="E37" s="209" t="s">
        <v>93</v>
      </c>
      <c r="F37" s="232" t="s">
        <v>94</v>
      </c>
      <c r="G37" s="209" t="s">
        <v>95</v>
      </c>
      <c r="H37" s="209" t="s">
        <v>96</v>
      </c>
      <c r="I37" s="209" t="s">
        <v>97</v>
      </c>
      <c r="J37" s="209" t="s">
        <v>98</v>
      </c>
      <c r="K37" s="233" t="s">
        <v>99</v>
      </c>
      <c r="M37" s="234"/>
      <c r="P37" s="234"/>
      <c r="Q37" s="118"/>
    </row>
    <row r="38" spans="1:17" ht="26.25">
      <c r="A38" s="212" t="s">
        <v>43</v>
      </c>
      <c r="B38" s="214" t="s">
        <v>100</v>
      </c>
      <c r="C38" s="235" t="s">
        <v>101</v>
      </c>
      <c r="D38" s="214"/>
      <c r="E38" s="214" t="s">
        <v>102</v>
      </c>
      <c r="F38" s="213"/>
      <c r="G38" s="214"/>
      <c r="H38" s="213"/>
      <c r="I38" s="213"/>
      <c r="J38" s="236"/>
      <c r="K38" s="237" t="s">
        <v>103</v>
      </c>
      <c r="M38" s="234"/>
      <c r="P38" s="234"/>
      <c r="Q38" s="118"/>
    </row>
    <row r="39" spans="1:19" ht="26.25">
      <c r="A39" s="115" t="s">
        <v>48</v>
      </c>
      <c r="B39" s="152"/>
      <c r="C39" s="152">
        <v>0</v>
      </c>
      <c r="D39" s="152">
        <v>188.5</v>
      </c>
      <c r="E39" s="152">
        <v>4.8</v>
      </c>
      <c r="F39" s="152">
        <v>0</v>
      </c>
      <c r="G39" s="152">
        <v>29.6</v>
      </c>
      <c r="H39" s="70">
        <v>0</v>
      </c>
      <c r="I39" s="70">
        <v>0</v>
      </c>
      <c r="J39" s="152">
        <f>I39+H39+G39+F39+E39+D39+C39+B39+I5+H5+G5+F5+E5+D5+C5+B5</f>
        <v>784.4999999999999</v>
      </c>
      <c r="K39" s="238">
        <f aca="true" t="shared" si="3" ref="K39:K62">J39*33.12</f>
        <v>25982.639999999996</v>
      </c>
      <c r="M39" s="239"/>
      <c r="O39" s="196"/>
      <c r="P39" s="240"/>
      <c r="Q39" s="241"/>
      <c r="R39" s="196"/>
      <c r="S39" s="196"/>
    </row>
    <row r="40" spans="1:18" ht="26.25">
      <c r="A40" s="115" t="s">
        <v>49</v>
      </c>
      <c r="B40" s="152"/>
      <c r="C40" s="152">
        <v>0</v>
      </c>
      <c r="D40" s="152">
        <v>1314.1</v>
      </c>
      <c r="E40" s="152">
        <v>5.9</v>
      </c>
      <c r="F40" s="152">
        <v>0</v>
      </c>
      <c r="G40" s="152">
        <v>0</v>
      </c>
      <c r="H40" s="70">
        <v>0.9</v>
      </c>
      <c r="I40" s="70">
        <v>0</v>
      </c>
      <c r="J40" s="152">
        <f aca="true" t="shared" si="4" ref="J40:J62">I40+H40+G40+F40+E40+D40+C40+B40+I6+H6+G6+F6+E6+D6+C6+B6</f>
        <v>1388.2</v>
      </c>
      <c r="K40" s="238">
        <f t="shared" si="3"/>
        <v>45977.184</v>
      </c>
      <c r="M40" s="239"/>
      <c r="O40" s="196"/>
      <c r="P40" s="240"/>
      <c r="Q40" s="241"/>
      <c r="R40" s="196"/>
    </row>
    <row r="41" spans="1:18" ht="26.25">
      <c r="A41" s="115" t="s">
        <v>50</v>
      </c>
      <c r="B41" s="152"/>
      <c r="C41" s="152">
        <v>0</v>
      </c>
      <c r="D41" s="152">
        <v>0</v>
      </c>
      <c r="E41" s="152">
        <v>0.5</v>
      </c>
      <c r="F41" s="152">
        <v>0</v>
      </c>
      <c r="G41" s="152">
        <v>0</v>
      </c>
      <c r="H41" s="70">
        <v>0</v>
      </c>
      <c r="I41" s="70">
        <v>0</v>
      </c>
      <c r="J41" s="152">
        <f t="shared" si="4"/>
        <v>0.5</v>
      </c>
      <c r="K41" s="238">
        <f t="shared" si="3"/>
        <v>16.56</v>
      </c>
      <c r="M41" s="239"/>
      <c r="O41" s="196"/>
      <c r="P41" s="240"/>
      <c r="Q41" s="241"/>
      <c r="R41" s="196"/>
    </row>
    <row r="42" spans="1:18" ht="26.25">
      <c r="A42" s="115" t="s">
        <v>51</v>
      </c>
      <c r="B42" s="152"/>
      <c r="C42" s="152">
        <v>0</v>
      </c>
      <c r="D42" s="152">
        <v>0</v>
      </c>
      <c r="E42" s="152">
        <v>5.7</v>
      </c>
      <c r="F42" s="152">
        <v>0</v>
      </c>
      <c r="G42" s="152">
        <v>0</v>
      </c>
      <c r="H42" s="70">
        <v>1.2</v>
      </c>
      <c r="I42" s="70">
        <v>0</v>
      </c>
      <c r="J42" s="152">
        <f t="shared" si="4"/>
        <v>507.30000000000007</v>
      </c>
      <c r="K42" s="238">
        <f t="shared" si="3"/>
        <v>16801.776</v>
      </c>
      <c r="M42" s="239"/>
      <c r="O42" s="196"/>
      <c r="P42" s="240"/>
      <c r="Q42" s="241"/>
      <c r="R42" s="196"/>
    </row>
    <row r="43" spans="1:18" ht="26.25">
      <c r="A43" s="115" t="s">
        <v>52</v>
      </c>
      <c r="B43" s="152"/>
      <c r="C43" s="152">
        <v>0</v>
      </c>
      <c r="D43" s="152">
        <v>0</v>
      </c>
      <c r="E43" s="152">
        <v>9.6</v>
      </c>
      <c r="F43" s="152">
        <v>0</v>
      </c>
      <c r="G43" s="152">
        <v>0</v>
      </c>
      <c r="H43" s="70">
        <v>0</v>
      </c>
      <c r="I43" s="70">
        <v>0</v>
      </c>
      <c r="J43" s="152">
        <f t="shared" si="4"/>
        <v>107.1</v>
      </c>
      <c r="K43" s="238">
        <f t="shared" si="3"/>
        <v>3547.1519999999996</v>
      </c>
      <c r="M43" s="239"/>
      <c r="O43" s="196"/>
      <c r="P43" s="240"/>
      <c r="Q43" s="241"/>
      <c r="R43" s="196"/>
    </row>
    <row r="44" spans="1:18" ht="26.25">
      <c r="A44" s="115" t="s">
        <v>53</v>
      </c>
      <c r="B44" s="152"/>
      <c r="C44" s="152">
        <v>0</v>
      </c>
      <c r="D44" s="152">
        <v>255.4</v>
      </c>
      <c r="E44" s="152">
        <v>17.3</v>
      </c>
      <c r="F44" s="152">
        <v>18.4</v>
      </c>
      <c r="G44" s="152">
        <v>109.7</v>
      </c>
      <c r="H44" s="70">
        <v>0</v>
      </c>
      <c r="I44" s="70">
        <v>6.9</v>
      </c>
      <c r="J44" s="152">
        <f t="shared" si="4"/>
        <v>2707.7</v>
      </c>
      <c r="K44" s="238">
        <f t="shared" si="3"/>
        <v>89679.02399999999</v>
      </c>
      <c r="M44" s="239"/>
      <c r="O44" s="196"/>
      <c r="P44" s="240"/>
      <c r="Q44" s="241"/>
      <c r="R44" s="196"/>
    </row>
    <row r="45" spans="1:18" ht="26.25">
      <c r="A45" s="218" t="s">
        <v>54</v>
      </c>
      <c r="B45" s="152"/>
      <c r="C45" s="152">
        <v>0</v>
      </c>
      <c r="D45" s="152">
        <v>0</v>
      </c>
      <c r="E45" s="152">
        <v>2.8</v>
      </c>
      <c r="F45" s="152">
        <v>0</v>
      </c>
      <c r="G45" s="152">
        <v>0</v>
      </c>
      <c r="H45" s="70">
        <v>0</v>
      </c>
      <c r="I45" s="70">
        <v>0</v>
      </c>
      <c r="J45" s="152">
        <f t="shared" si="4"/>
        <v>73.8</v>
      </c>
      <c r="K45" s="238">
        <f t="shared" si="3"/>
        <v>2444.256</v>
      </c>
      <c r="M45" s="239"/>
      <c r="O45" s="196"/>
      <c r="P45" s="240"/>
      <c r="Q45" s="241"/>
      <c r="R45" s="196"/>
    </row>
    <row r="46" spans="1:18" ht="26.25">
      <c r="A46" s="115" t="s">
        <v>55</v>
      </c>
      <c r="B46" s="152"/>
      <c r="C46" s="152">
        <v>95.1</v>
      </c>
      <c r="D46" s="152">
        <v>0</v>
      </c>
      <c r="E46" s="152">
        <v>6.9</v>
      </c>
      <c r="F46" s="152">
        <v>0</v>
      </c>
      <c r="G46" s="152">
        <v>0</v>
      </c>
      <c r="H46" s="70">
        <v>1.2</v>
      </c>
      <c r="I46" s="70">
        <v>0</v>
      </c>
      <c r="J46" s="152">
        <f t="shared" si="4"/>
        <v>130.1</v>
      </c>
      <c r="K46" s="238">
        <f t="shared" si="3"/>
        <v>4308.911999999999</v>
      </c>
      <c r="M46" s="239"/>
      <c r="O46" s="196"/>
      <c r="P46" s="240"/>
      <c r="Q46" s="241"/>
      <c r="R46" s="196"/>
    </row>
    <row r="47" spans="1:18" ht="26.25">
      <c r="A47" s="115" t="s">
        <v>56</v>
      </c>
      <c r="B47" s="152"/>
      <c r="C47" s="152">
        <v>0</v>
      </c>
      <c r="D47" s="152">
        <v>0</v>
      </c>
      <c r="E47" s="152">
        <v>5.5</v>
      </c>
      <c r="F47" s="152">
        <v>0</v>
      </c>
      <c r="G47" s="152">
        <v>995.6</v>
      </c>
      <c r="H47" s="70">
        <v>1.5</v>
      </c>
      <c r="I47" s="70">
        <v>1</v>
      </c>
      <c r="J47" s="152">
        <f t="shared" si="4"/>
        <v>2007.3000000000002</v>
      </c>
      <c r="K47" s="238">
        <f t="shared" si="3"/>
        <v>66481.776</v>
      </c>
      <c r="M47" s="239"/>
      <c r="O47" s="196"/>
      <c r="P47" s="240"/>
      <c r="Q47" s="241"/>
      <c r="R47" s="196"/>
    </row>
    <row r="48" spans="1:18" ht="26.25">
      <c r="A48" s="115" t="s">
        <v>57</v>
      </c>
      <c r="B48" s="152"/>
      <c r="C48" s="152">
        <v>0</v>
      </c>
      <c r="D48" s="152">
        <v>0</v>
      </c>
      <c r="E48" s="152">
        <v>0.8</v>
      </c>
      <c r="F48" s="152">
        <v>0</v>
      </c>
      <c r="G48" s="152">
        <v>9.2</v>
      </c>
      <c r="H48" s="70">
        <v>0</v>
      </c>
      <c r="I48" s="70">
        <v>0</v>
      </c>
      <c r="J48" s="152">
        <f t="shared" si="4"/>
        <v>411.70000000000005</v>
      </c>
      <c r="K48" s="238">
        <f t="shared" si="3"/>
        <v>13635.504</v>
      </c>
      <c r="M48" s="239"/>
      <c r="O48" s="196"/>
      <c r="P48" s="240"/>
      <c r="Q48" s="241"/>
      <c r="R48" s="196"/>
    </row>
    <row r="49" spans="1:18" ht="26.25">
      <c r="A49" s="218" t="s">
        <v>104</v>
      </c>
      <c r="B49" s="152"/>
      <c r="C49" s="152">
        <v>0</v>
      </c>
      <c r="D49" s="152">
        <v>0</v>
      </c>
      <c r="E49" s="152">
        <v>1.5</v>
      </c>
      <c r="F49" s="152">
        <v>0</v>
      </c>
      <c r="G49" s="152">
        <v>141.1</v>
      </c>
      <c r="H49" s="70">
        <v>0</v>
      </c>
      <c r="I49" s="70">
        <v>0</v>
      </c>
      <c r="J49" s="152">
        <f t="shared" si="4"/>
        <v>322.79999999999995</v>
      </c>
      <c r="K49" s="238">
        <f t="shared" si="3"/>
        <v>10691.135999999997</v>
      </c>
      <c r="M49" s="239"/>
      <c r="O49" s="196"/>
      <c r="P49" s="240"/>
      <c r="Q49" s="241"/>
      <c r="R49" s="196"/>
    </row>
    <row r="50" spans="1:18" ht="26.25">
      <c r="A50" s="115" t="s">
        <v>59</v>
      </c>
      <c r="B50" s="152"/>
      <c r="C50" s="152">
        <v>0</v>
      </c>
      <c r="D50" s="152">
        <v>3650.7</v>
      </c>
      <c r="E50" s="152">
        <v>24.8</v>
      </c>
      <c r="F50" s="152">
        <v>33.5</v>
      </c>
      <c r="G50" s="152">
        <v>1950.8</v>
      </c>
      <c r="H50" s="70">
        <v>1.9</v>
      </c>
      <c r="I50" s="70">
        <v>1</v>
      </c>
      <c r="J50" s="152">
        <f t="shared" si="4"/>
        <v>12538.7</v>
      </c>
      <c r="K50" s="238">
        <f t="shared" si="3"/>
        <v>415281.744</v>
      </c>
      <c r="M50" s="239"/>
      <c r="O50" s="196"/>
      <c r="P50" s="240"/>
      <c r="Q50" s="241"/>
      <c r="R50" s="196"/>
    </row>
    <row r="51" spans="1:18" ht="26.25">
      <c r="A51" s="115" t="s">
        <v>60</v>
      </c>
      <c r="B51" s="152"/>
      <c r="C51" s="152">
        <v>358.8</v>
      </c>
      <c r="D51" s="152">
        <v>1983.3</v>
      </c>
      <c r="E51" s="152">
        <v>4.4</v>
      </c>
      <c r="F51" s="152">
        <v>1.7</v>
      </c>
      <c r="G51" s="152">
        <v>46.5</v>
      </c>
      <c r="H51" s="70">
        <v>0</v>
      </c>
      <c r="I51" s="70">
        <v>0</v>
      </c>
      <c r="J51" s="152">
        <f t="shared" si="4"/>
        <v>2824.7999999999997</v>
      </c>
      <c r="K51" s="238">
        <f t="shared" si="3"/>
        <v>93557.37599999999</v>
      </c>
      <c r="M51" s="239"/>
      <c r="O51" s="196"/>
      <c r="P51" s="240"/>
      <c r="Q51" s="241"/>
      <c r="R51" s="196"/>
    </row>
    <row r="52" spans="1:18" ht="26.25">
      <c r="A52" s="115" t="s">
        <v>61</v>
      </c>
      <c r="B52" s="152"/>
      <c r="C52" s="152">
        <v>0</v>
      </c>
      <c r="D52" s="152">
        <v>0</v>
      </c>
      <c r="E52" s="152">
        <v>6</v>
      </c>
      <c r="F52" s="152">
        <v>0</v>
      </c>
      <c r="G52" s="152">
        <v>169.9</v>
      </c>
      <c r="H52" s="70">
        <v>1</v>
      </c>
      <c r="I52" s="70">
        <v>0</v>
      </c>
      <c r="J52" s="152">
        <f t="shared" si="4"/>
        <v>574.1</v>
      </c>
      <c r="K52" s="238">
        <f t="shared" si="3"/>
        <v>19014.192</v>
      </c>
      <c r="M52" s="239"/>
      <c r="O52" s="196"/>
      <c r="P52" s="240"/>
      <c r="Q52" s="241"/>
      <c r="R52" s="196"/>
    </row>
    <row r="53" spans="1:18" ht="26.25">
      <c r="A53" s="218" t="s">
        <v>105</v>
      </c>
      <c r="B53" s="152"/>
      <c r="C53" s="152">
        <v>0</v>
      </c>
      <c r="D53" s="152">
        <v>595.9</v>
      </c>
      <c r="E53" s="152">
        <v>0.6</v>
      </c>
      <c r="F53" s="152">
        <v>0</v>
      </c>
      <c r="G53" s="152">
        <v>155.4</v>
      </c>
      <c r="H53" s="70">
        <v>0</v>
      </c>
      <c r="I53" s="70">
        <v>0</v>
      </c>
      <c r="J53" s="152">
        <f t="shared" si="4"/>
        <v>913</v>
      </c>
      <c r="K53" s="238">
        <f t="shared" si="3"/>
        <v>30238.559999999998</v>
      </c>
      <c r="M53" s="239"/>
      <c r="O53" s="196"/>
      <c r="P53" s="240"/>
      <c r="Q53" s="241"/>
      <c r="R53" s="196"/>
    </row>
    <row r="54" spans="1:18" ht="26.25">
      <c r="A54" s="149" t="s">
        <v>63</v>
      </c>
      <c r="B54" s="152"/>
      <c r="C54" s="152">
        <v>1076.4</v>
      </c>
      <c r="D54" s="152">
        <v>90.8</v>
      </c>
      <c r="E54" s="152">
        <v>6.5</v>
      </c>
      <c r="F54" s="152">
        <v>0</v>
      </c>
      <c r="G54" s="152">
        <v>61.5</v>
      </c>
      <c r="H54" s="70">
        <v>0</v>
      </c>
      <c r="I54" s="70">
        <v>0</v>
      </c>
      <c r="J54" s="152">
        <f t="shared" si="4"/>
        <v>2061.7</v>
      </c>
      <c r="K54" s="238">
        <f t="shared" si="3"/>
        <v>68283.50399999999</v>
      </c>
      <c r="M54" s="239"/>
      <c r="O54" s="196"/>
      <c r="P54" s="240"/>
      <c r="Q54" s="241"/>
      <c r="R54" s="196"/>
    </row>
    <row r="55" spans="1:18" ht="26.25">
      <c r="A55" s="149" t="s">
        <v>64</v>
      </c>
      <c r="B55" s="152"/>
      <c r="C55" s="152">
        <v>0</v>
      </c>
      <c r="D55" s="152">
        <v>1419.2</v>
      </c>
      <c r="E55" s="152">
        <v>7.6</v>
      </c>
      <c r="F55" s="152">
        <v>0</v>
      </c>
      <c r="G55" s="152">
        <v>146.6</v>
      </c>
      <c r="H55" s="70">
        <v>0</v>
      </c>
      <c r="I55" s="70">
        <v>0</v>
      </c>
      <c r="J55" s="152">
        <f t="shared" si="4"/>
        <v>2206.5</v>
      </c>
      <c r="K55" s="238">
        <f t="shared" si="3"/>
        <v>73079.28</v>
      </c>
      <c r="M55" s="239"/>
      <c r="O55" s="196"/>
      <c r="P55" s="240"/>
      <c r="Q55" s="241"/>
      <c r="R55" s="196"/>
    </row>
    <row r="56" spans="1:18" ht="26.25">
      <c r="A56" s="149" t="s">
        <v>65</v>
      </c>
      <c r="B56" s="152"/>
      <c r="C56" s="152">
        <v>0</v>
      </c>
      <c r="D56" s="152">
        <v>0</v>
      </c>
      <c r="E56" s="152">
        <v>0</v>
      </c>
      <c r="F56" s="152">
        <v>0</v>
      </c>
      <c r="G56" s="152">
        <v>0</v>
      </c>
      <c r="H56" s="70">
        <v>0</v>
      </c>
      <c r="I56" s="70">
        <v>0</v>
      </c>
      <c r="J56" s="152">
        <f t="shared" si="4"/>
        <v>16.2</v>
      </c>
      <c r="K56" s="238">
        <f t="shared" si="3"/>
        <v>536.544</v>
      </c>
      <c r="M56" s="239"/>
      <c r="O56" s="196"/>
      <c r="P56" s="240"/>
      <c r="Q56" s="241"/>
      <c r="R56" s="196"/>
    </row>
    <row r="57" spans="1:18" ht="26.25">
      <c r="A57" s="149" t="s">
        <v>66</v>
      </c>
      <c r="B57" s="152"/>
      <c r="C57" s="152">
        <v>0</v>
      </c>
      <c r="D57" s="152">
        <v>0</v>
      </c>
      <c r="E57" s="152">
        <v>2.9</v>
      </c>
      <c r="F57" s="152">
        <v>0</v>
      </c>
      <c r="G57" s="152">
        <v>0</v>
      </c>
      <c r="H57" s="70">
        <v>0</v>
      </c>
      <c r="I57" s="70">
        <v>0</v>
      </c>
      <c r="J57" s="152">
        <f t="shared" si="4"/>
        <v>59.099999999999994</v>
      </c>
      <c r="K57" s="238">
        <f t="shared" si="3"/>
        <v>1957.3919999999996</v>
      </c>
      <c r="M57" s="239"/>
      <c r="O57" s="196"/>
      <c r="P57" s="240"/>
      <c r="Q57" s="241"/>
      <c r="R57" s="196"/>
    </row>
    <row r="58" spans="1:18" ht="26.25">
      <c r="A58" s="149" t="s">
        <v>67</v>
      </c>
      <c r="B58" s="152"/>
      <c r="C58" s="152">
        <v>0</v>
      </c>
      <c r="D58" s="152">
        <v>0</v>
      </c>
      <c r="E58" s="152">
        <v>2.4</v>
      </c>
      <c r="F58" s="152">
        <v>0</v>
      </c>
      <c r="G58" s="152">
        <v>0</v>
      </c>
      <c r="H58" s="70">
        <v>0</v>
      </c>
      <c r="I58" s="70">
        <v>0</v>
      </c>
      <c r="J58" s="152">
        <f t="shared" si="4"/>
        <v>236.5</v>
      </c>
      <c r="K58" s="238">
        <f t="shared" si="3"/>
        <v>7832.879999999999</v>
      </c>
      <c r="M58" s="239"/>
      <c r="O58" s="196"/>
      <c r="P58" s="240"/>
      <c r="Q58" s="241"/>
      <c r="R58" s="196"/>
    </row>
    <row r="59" spans="1:18" ht="26.25">
      <c r="A59" s="149" t="s">
        <v>68</v>
      </c>
      <c r="B59" s="152"/>
      <c r="C59" s="152">
        <v>0</v>
      </c>
      <c r="D59" s="152">
        <v>0</v>
      </c>
      <c r="E59" s="152">
        <v>0</v>
      </c>
      <c r="F59" s="152">
        <v>0</v>
      </c>
      <c r="G59" s="152">
        <v>37.6</v>
      </c>
      <c r="H59" s="70">
        <v>0</v>
      </c>
      <c r="I59" s="70">
        <v>0</v>
      </c>
      <c r="J59" s="152">
        <f t="shared" si="4"/>
        <v>42.5</v>
      </c>
      <c r="K59" s="238">
        <f t="shared" si="3"/>
        <v>1407.6</v>
      </c>
      <c r="M59" s="239"/>
      <c r="O59" s="196"/>
      <c r="P59" s="240"/>
      <c r="Q59" s="241"/>
      <c r="R59" s="196"/>
    </row>
    <row r="60" spans="1:18" ht="26.25">
      <c r="A60" s="115" t="s">
        <v>69</v>
      </c>
      <c r="B60" s="152"/>
      <c r="C60" s="152">
        <v>0</v>
      </c>
      <c r="D60" s="152">
        <v>3501.8</v>
      </c>
      <c r="E60" s="152">
        <v>3.9</v>
      </c>
      <c r="F60" s="152">
        <v>0</v>
      </c>
      <c r="G60" s="152">
        <v>80.8</v>
      </c>
      <c r="H60" s="70">
        <v>0</v>
      </c>
      <c r="I60" s="70">
        <v>0</v>
      </c>
      <c r="J60" s="152">
        <f t="shared" si="4"/>
        <v>4440.4</v>
      </c>
      <c r="K60" s="238">
        <f t="shared" si="3"/>
        <v>147066.04799999998</v>
      </c>
      <c r="M60" s="239"/>
      <c r="O60" s="196"/>
      <c r="P60" s="240"/>
      <c r="Q60" s="241"/>
      <c r="R60" s="196"/>
    </row>
    <row r="61" spans="1:18" ht="26.25">
      <c r="A61" s="205" t="s">
        <v>70</v>
      </c>
      <c r="B61" s="150"/>
      <c r="C61" s="150">
        <v>0</v>
      </c>
      <c r="D61" s="150">
        <v>0</v>
      </c>
      <c r="E61" s="150">
        <v>0</v>
      </c>
      <c r="F61" s="150">
        <v>0</v>
      </c>
      <c r="G61" s="152">
        <v>0</v>
      </c>
      <c r="H61" s="70">
        <v>0</v>
      </c>
      <c r="I61" s="70">
        <v>0</v>
      </c>
      <c r="J61" s="152">
        <f t="shared" si="4"/>
        <v>1622.1</v>
      </c>
      <c r="K61" s="238">
        <f t="shared" si="3"/>
        <v>53723.95199999999</v>
      </c>
      <c r="M61" s="239"/>
      <c r="O61" s="196"/>
      <c r="P61" s="240"/>
      <c r="Q61" s="241"/>
      <c r="R61" s="196"/>
    </row>
    <row r="62" spans="1:18" ht="26.25">
      <c r="A62" s="202" t="s">
        <v>84</v>
      </c>
      <c r="B62" s="242">
        <v>3025</v>
      </c>
      <c r="C62" s="219"/>
      <c r="D62" s="219">
        <v>0</v>
      </c>
      <c r="E62" s="219"/>
      <c r="F62" s="219"/>
      <c r="G62" s="219"/>
      <c r="H62" s="219"/>
      <c r="I62" s="243"/>
      <c r="J62" s="152">
        <f t="shared" si="4"/>
        <v>3116.4</v>
      </c>
      <c r="K62" s="244">
        <f t="shared" si="3"/>
        <v>103215.16799999999</v>
      </c>
      <c r="L62" s="245"/>
      <c r="M62" s="239"/>
      <c r="N62" s="118"/>
      <c r="O62" s="196"/>
      <c r="P62" s="240"/>
      <c r="Q62" s="241"/>
      <c r="R62" s="196"/>
    </row>
    <row r="63" spans="1:19" ht="26.25">
      <c r="A63" s="246" t="s">
        <v>10</v>
      </c>
      <c r="B63" s="219">
        <f aca="true" t="shared" si="5" ref="B63:K63">SUM(B39:B62)</f>
        <v>3025</v>
      </c>
      <c r="C63" s="219">
        <f t="shared" si="5"/>
        <v>1530.3000000000002</v>
      </c>
      <c r="D63" s="219">
        <f t="shared" si="5"/>
        <v>12999.7</v>
      </c>
      <c r="E63" s="219">
        <f t="shared" si="5"/>
        <v>120.4</v>
      </c>
      <c r="F63" s="219">
        <f t="shared" si="5"/>
        <v>53.6</v>
      </c>
      <c r="G63" s="219">
        <f t="shared" si="5"/>
        <v>3934.3</v>
      </c>
      <c r="H63" s="219">
        <f t="shared" si="5"/>
        <v>7.699999999999999</v>
      </c>
      <c r="I63" s="219">
        <f t="shared" si="5"/>
        <v>8.9</v>
      </c>
      <c r="J63" s="219">
        <f t="shared" si="5"/>
        <v>39093</v>
      </c>
      <c r="K63" s="219">
        <f t="shared" si="5"/>
        <v>1294760.1600000001</v>
      </c>
      <c r="M63" s="217"/>
      <c r="N63" s="118">
        <f>SUM(N39:N62)</f>
        <v>0</v>
      </c>
      <c r="O63" s="196"/>
      <c r="P63" s="217"/>
      <c r="Q63" s="241"/>
      <c r="R63" s="196"/>
      <c r="S63" s="196"/>
    </row>
    <row r="64" spans="1:19" ht="27" thickBot="1">
      <c r="A64" s="222" t="s">
        <v>85</v>
      </c>
      <c r="B64" s="223">
        <v>100189.5</v>
      </c>
      <c r="C64" s="223">
        <f aca="true" t="shared" si="6" ref="C64:J64">C63*33.12</f>
        <v>50683.536</v>
      </c>
      <c r="D64" s="223">
        <f t="shared" si="6"/>
        <v>430550.064</v>
      </c>
      <c r="E64" s="223">
        <f t="shared" si="6"/>
        <v>3987.6479999999997</v>
      </c>
      <c r="F64" s="223">
        <f t="shared" si="6"/>
        <v>1775.232</v>
      </c>
      <c r="G64" s="223">
        <f t="shared" si="6"/>
        <v>130304.01599999999</v>
      </c>
      <c r="H64" s="223">
        <f t="shared" si="6"/>
        <v>255.02399999999994</v>
      </c>
      <c r="I64" s="223">
        <f t="shared" si="6"/>
        <v>294.768</v>
      </c>
      <c r="J64" s="223">
        <f t="shared" si="6"/>
        <v>1294760.16</v>
      </c>
      <c r="K64" s="223"/>
      <c r="M64" s="217"/>
      <c r="N64">
        <f>N63*40</f>
        <v>0</v>
      </c>
      <c r="O64" s="142"/>
      <c r="P64" s="217"/>
      <c r="Q64" s="118"/>
      <c r="S64" s="247"/>
    </row>
    <row r="65" spans="1:17" ht="27.75" thickBot="1" thickTop="1">
      <c r="A65" s="224" t="s">
        <v>106</v>
      </c>
      <c r="B65" s="223">
        <f aca="true" t="shared" si="7" ref="B65:J65">B63*100/$J$63</f>
        <v>7.737958202235695</v>
      </c>
      <c r="C65" s="223">
        <f t="shared" si="7"/>
        <v>3.914511549382243</v>
      </c>
      <c r="D65" s="223">
        <f t="shared" si="7"/>
        <v>33.25326784846392</v>
      </c>
      <c r="E65" s="223">
        <f t="shared" si="7"/>
        <v>0.30798352646253807</v>
      </c>
      <c r="F65" s="223">
        <f t="shared" si="7"/>
        <v>0.13710894533548207</v>
      </c>
      <c r="G65" s="223">
        <f t="shared" si="7"/>
        <v>10.063950067787072</v>
      </c>
      <c r="H65" s="223">
        <f t="shared" si="7"/>
        <v>0.019696620878418128</v>
      </c>
      <c r="I65" s="223">
        <f t="shared" si="7"/>
        <v>0.02276622413219758</v>
      </c>
      <c r="J65" s="223">
        <f t="shared" si="7"/>
        <v>100</v>
      </c>
      <c r="K65" s="248"/>
      <c r="M65" s="217"/>
      <c r="P65" s="205"/>
      <c r="Q65" s="118"/>
    </row>
    <row r="66" spans="1:16" ht="27" thickTop="1">
      <c r="A66" s="183" t="s">
        <v>107</v>
      </c>
      <c r="B66" s="115"/>
      <c r="C66" s="115"/>
      <c r="E66" s="115"/>
      <c r="F66" s="104" t="s">
        <v>108</v>
      </c>
      <c r="G66" s="104"/>
      <c r="J66" s="207"/>
      <c r="K66" s="207"/>
      <c r="L66" s="249"/>
      <c r="M66" s="249"/>
      <c r="N66" s="250"/>
      <c r="O66" s="207"/>
      <c r="P66" s="207"/>
    </row>
    <row r="67" spans="1:16" ht="26.25">
      <c r="A67" s="113"/>
      <c r="B67" s="115"/>
      <c r="C67" s="115"/>
      <c r="D67" s="115"/>
      <c r="H67" s="268" t="s">
        <v>109</v>
      </c>
      <c r="I67" s="268"/>
      <c r="L67" s="249"/>
      <c r="M67" s="249"/>
      <c r="N67" s="249"/>
      <c r="O67" s="207"/>
      <c r="P67" s="207"/>
    </row>
    <row r="68" spans="1:17" ht="29.25">
      <c r="A68" s="115"/>
      <c r="B68" s="251"/>
      <c r="C68" s="115"/>
      <c r="D68" s="115"/>
      <c r="E68" s="115"/>
      <c r="F68" s="115"/>
      <c r="G68" s="112"/>
      <c r="H68" s="252"/>
      <c r="I68" s="252"/>
      <c r="J68" s="115"/>
      <c r="K68" s="115"/>
      <c r="L68" s="207"/>
      <c r="M68" s="207"/>
      <c r="N68" s="207"/>
      <c r="O68" s="253"/>
      <c r="P68" s="207"/>
      <c r="Q68" s="53"/>
    </row>
    <row r="69" spans="1:16" ht="26.2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</row>
    <row r="70" spans="1:16" ht="26.2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</row>
    <row r="71" spans="1:16" ht="26.2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</row>
    <row r="72" spans="1:16" ht="26.2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</row>
    <row r="73" spans="1:16" ht="26.2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</row>
    <row r="74" spans="1:16" ht="26.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</row>
    <row r="75" spans="1:16" ht="26.2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</row>
    <row r="76" spans="1:16" ht="26.2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</row>
    <row r="77" spans="1:16" ht="26.2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</row>
    <row r="78" spans="1:16" ht="26.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</row>
    <row r="79" spans="1:16" ht="26.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</row>
    <row r="80" spans="1:16" ht="26.2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</row>
    <row r="81" spans="1:16" ht="26.2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</row>
    <row r="82" spans="1:16" ht="26.2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</row>
    <row r="83" spans="1:16" ht="26.2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</row>
    <row r="84" spans="1:16" ht="26.2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</row>
    <row r="85" spans="1:16" ht="26.2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</row>
    <row r="86" spans="1:16" ht="26.2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</row>
    <row r="87" spans="1:16" ht="26.2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</row>
    <row r="88" spans="1:16" ht="26.2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</row>
    <row r="89" spans="1:16" ht="26.2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</row>
    <row r="90" spans="1:16" ht="26.2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</row>
    <row r="91" spans="1:16" ht="26.2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</row>
    <row r="92" spans="1:16" ht="26.2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</row>
    <row r="93" spans="1:16" ht="26.2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</row>
    <row r="94" spans="1:16" ht="26.2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</row>
    <row r="95" spans="1:16" ht="26.2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</row>
    <row r="96" spans="1:16" ht="26.2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</row>
    <row r="97" spans="1:16" ht="26.2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</row>
    <row r="98" spans="1:16" ht="26.2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</row>
    <row r="99" spans="1:16" ht="26.2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</row>
    <row r="100" spans="1:16" ht="26.2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ht="26.2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6" ht="26.2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</row>
    <row r="103" spans="1:16" ht="26.2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</row>
    <row r="104" spans="1:16" ht="26.2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</row>
    <row r="105" spans="1:16" ht="26.2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</row>
    <row r="106" spans="1:16" ht="26.2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</row>
    <row r="107" spans="1:16" ht="26.2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</row>
    <row r="108" spans="1:16" ht="26.2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</row>
    <row r="109" spans="1:16" ht="26.2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</row>
    <row r="110" spans="1:16" ht="26.2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1:16" ht="26.2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1:16" ht="26.2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1:16" ht="26.2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1:16" ht="26.2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1:16" ht="26.2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1:16" ht="26.2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1:16" ht="26.2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1:16" ht="26.2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1:16" ht="26.2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1:16" ht="26.2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1:16" ht="26.2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1:16" ht="26.2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1:16" ht="26.2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1:16" ht="26.2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1:16" ht="26.2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1:16" ht="26.2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1:16" ht="26.2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1:16" ht="26.2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1:16" ht="26.2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1:16" ht="26.2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1:16" ht="26.2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1:16" ht="26.2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1:16" ht="26.2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1:16" ht="26.2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1:16" ht="26.2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1:16" ht="26.2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1:16" ht="26.2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1:16" ht="26.2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1:16" ht="26.2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1:16" ht="26.2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1:16" ht="26.2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1:16" ht="26.2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1:16" ht="26.2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1:16" ht="26.2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1:16" ht="26.2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1:16" ht="26.2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1:16" ht="26.2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1:16" ht="26.2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1:16" ht="26.2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1:16" ht="26.2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1:16" ht="26.2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1:16" ht="26.2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1:16" ht="26.2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1:16" ht="26.2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1:16" ht="26.2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1:16" ht="26.2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1:16" ht="26.2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1:16" ht="26.2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1:16" ht="26.2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1:16" ht="26.2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1:16" ht="26.2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1:16" ht="26.2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1:16" ht="26.2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1:16" ht="26.2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1:16" ht="26.2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1:16" ht="26.2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1:16" ht="26.2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1:16" ht="26.2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1:16" ht="26.2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1:16" ht="26.2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1:16" ht="26.2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1:16" ht="26.2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1:16" ht="26.2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1:16" ht="26.2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1:16" ht="26.2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1:16" ht="26.2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1:16" ht="26.2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1:16" ht="26.2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</sheetData>
  <mergeCells count="4">
    <mergeCell ref="A34:K34"/>
    <mergeCell ref="A35:K35"/>
    <mergeCell ref="A1:I1"/>
    <mergeCell ref="H67:I67"/>
  </mergeCells>
  <printOptions horizontalCentered="1" verticalCentered="1"/>
  <pageMargins left="0.3937007874015748" right="0.3937007874015748" top="0.35433070866141736" bottom="0.42" header="0.35433070866141736" footer="0.11811023622047245"/>
  <pageSetup horizontalDpi="180" verticalDpi="18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sirikulp</dc:creator>
  <cp:keywords/>
  <dc:description/>
  <cp:lastModifiedBy>sujindap</cp:lastModifiedBy>
  <dcterms:created xsi:type="dcterms:W3CDTF">2009-06-10T03:52:27Z</dcterms:created>
  <dcterms:modified xsi:type="dcterms:W3CDTF">2009-09-11T08:19:04Z</dcterms:modified>
  <cp:category/>
  <cp:version/>
  <cp:contentType/>
  <cp:contentStatus/>
</cp:coreProperties>
</file>